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หวาน\งานปี 68\เพิ่มเติม 2.2568\"/>
    </mc:Choice>
  </mc:AlternateContent>
  <xr:revisionPtr revIDLastSave="0" documentId="13_ncr:1_{9F5B957A-B7CC-4526-B43D-DD2961D6D09C}" xr6:coauthVersionLast="47" xr6:coauthVersionMax="47" xr10:uidLastSave="{00000000-0000-0000-0000-000000000000}"/>
  <bookViews>
    <workbookView xWindow="-108" yWindow="-108" windowWidth="23256" windowHeight="12456" tabRatio="937" firstSheet="1" activeTab="9" xr2:uid="{00000000-000D-0000-FFFF-FFFF00000000}"/>
  </bookViews>
  <sheets>
    <sheet name="ส่วนที่ 3" sheetId="1" state="hidden" r:id="rId1"/>
    <sheet name="ผ 01 " sheetId="20" r:id="rId2"/>
    <sheet name="ผ02.2ยท 5" sheetId="41" state="hidden" r:id="rId3"/>
    <sheet name="ยท1)" sheetId="5" r:id="rId4"/>
    <sheet name="ยท1.2)" sheetId="24" state="hidden" r:id="rId5"/>
    <sheet name="ผ02.2ยท5.2)" sheetId="30" state="hidden" r:id="rId6"/>
    <sheet name="ยท2.2สารสุข เพิ่มเติม 2.66" sheetId="18" state="hidden" r:id="rId7"/>
    <sheet name="ยท2.5 สคขข. เพิ่มเติม 2.66" sheetId="14" state="hidden" r:id="rId8"/>
    <sheet name="ผ 01. 2" sheetId="39" r:id="rId9"/>
    <sheet name="ผ02.2ยท1" sheetId="38" r:id="rId10"/>
    <sheet name="ยท2.7 เกษตรเพิ่ม 1.66" sheetId="37" state="hidden" r:id="rId11"/>
    <sheet name="ยุทธ 7" sheetId="40" state="hidden" r:id="rId12"/>
    <sheet name="ยท2.2ศึกษา)" sheetId="42" state="hidden" r:id="rId13"/>
    <sheet name="Sheet1" sheetId="34" r:id="rId14"/>
  </sheets>
  <definedNames>
    <definedName name="_xlnm.Print_Titles" localSheetId="1">'ผ 01 '!$A:$M,'ผ 01 '!$1:$7</definedName>
    <definedName name="_xlnm.Print_Titles" localSheetId="8">'ผ 01. 2'!$A:$M,'ผ 01. 2'!$2:$9</definedName>
    <definedName name="_xlnm.Print_Titles" localSheetId="2">'ผ02.2ยท 5'!$A:$L,'ผ02.2ยท 5'!$8:$15</definedName>
    <definedName name="_xlnm.Print_Titles" localSheetId="9">'ผ02.2ยท1'!$A:$L,'ผ02.2ยท1'!$8:$15</definedName>
    <definedName name="_xlnm.Print_Titles" localSheetId="5">'ผ02.2ยท5.2)'!$A:$L,'ผ02.2ยท5.2)'!$7:$15</definedName>
    <definedName name="_xlnm.Print_Titles" localSheetId="3">'ยท1)'!$A:$L,'ยท1)'!$7:$14</definedName>
    <definedName name="_xlnm.Print_Titles" localSheetId="4">'ยท1.2)'!$A:$L,'ยท1.2)'!$2:$14</definedName>
    <definedName name="_xlnm.Print_Titles" localSheetId="12">'ยท2.2ศึกษา)'!$A:$L,'ยท2.2ศึกษา)'!$8:$15</definedName>
    <definedName name="_xlnm.Print_Titles" localSheetId="6">'ยท2.2สารสุข เพิ่มเติม 2.66'!$A:$L,'ยท2.2สารสุข เพิ่มเติม 2.66'!$7:$14</definedName>
    <definedName name="_xlnm.Print_Titles" localSheetId="7">'ยท2.5 สคขข. เพิ่มเติม 2.66'!$A:$L,'ยท2.5 สคขข. เพิ่มเติม 2.66'!$7:$14</definedName>
    <definedName name="_xlnm.Print_Titles" localSheetId="10">'ยท2.7 เกษตรเพิ่ม 1.66'!$A:$L,'ยท2.7 เกษตรเพิ่ม 1.66'!$7:$14</definedName>
    <definedName name="_xlnm.Print_Titles" localSheetId="11">'ยุทธ 7'!$A:$L,'ยุทธ 7'!$7:$14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38" l="1"/>
  <c r="H12" i="39" s="1"/>
  <c r="H21" i="5" l="1"/>
  <c r="I21" i="5"/>
  <c r="H18" i="42"/>
  <c r="I18" i="42"/>
  <c r="G18" i="42"/>
  <c r="H17" i="42"/>
  <c r="I17" i="42"/>
  <c r="G17" i="42"/>
  <c r="F18" i="42"/>
  <c r="E18" i="42"/>
  <c r="F17" i="42"/>
  <c r="E17" i="42"/>
  <c r="E21" i="38"/>
  <c r="G21" i="38"/>
  <c r="G12" i="39" s="1"/>
  <c r="G13" i="39" s="1"/>
  <c r="H21" i="38"/>
  <c r="I12" i="39" s="1"/>
  <c r="I13" i="39" s="1"/>
  <c r="I21" i="38"/>
  <c r="K12" i="39" s="1"/>
  <c r="K13" i="39" s="1"/>
  <c r="F20" i="5" l="1"/>
  <c r="G20" i="5"/>
  <c r="H20" i="5"/>
  <c r="I20" i="5"/>
  <c r="E20" i="5"/>
  <c r="F21" i="38"/>
  <c r="I20" i="41"/>
  <c r="H20" i="41"/>
  <c r="G20" i="41"/>
  <c r="F20" i="41"/>
  <c r="E20" i="41"/>
  <c r="I19" i="41"/>
  <c r="H19" i="41"/>
  <c r="G19" i="41"/>
  <c r="F19" i="41"/>
  <c r="E19" i="41"/>
  <c r="E19" i="24"/>
  <c r="E18" i="24"/>
  <c r="F19" i="24" l="1"/>
  <c r="F18" i="24"/>
  <c r="F20" i="40"/>
  <c r="F19" i="40"/>
  <c r="F22" i="38"/>
  <c r="G22" i="38"/>
  <c r="G19" i="24"/>
  <c r="G18" i="24"/>
  <c r="G19" i="37"/>
  <c r="H19" i="37"/>
  <c r="I19" i="37"/>
  <c r="F19" i="37"/>
  <c r="E12" i="39"/>
  <c r="E13" i="39" s="1"/>
  <c r="I20" i="40" l="1"/>
  <c r="H20" i="40"/>
  <c r="G20" i="40"/>
  <c r="E20" i="40"/>
  <c r="I19" i="40"/>
  <c r="H19" i="40"/>
  <c r="G19" i="40"/>
  <c r="E19" i="40"/>
  <c r="F12" i="39"/>
  <c r="F13" i="39" s="1"/>
  <c r="G21" i="5"/>
  <c r="F10" i="20" s="1"/>
  <c r="F12" i="20" s="1"/>
  <c r="F11" i="20" l="1"/>
  <c r="F23" i="30"/>
  <c r="G23" i="30"/>
  <c r="H23" i="30"/>
  <c r="I23" i="30"/>
  <c r="F22" i="30"/>
  <c r="G22" i="30"/>
  <c r="H22" i="30"/>
  <c r="I22" i="30"/>
  <c r="E22" i="30"/>
  <c r="E23" i="30"/>
  <c r="F21" i="5" l="1"/>
  <c r="I22" i="38" l="1"/>
  <c r="D12" i="39"/>
  <c r="D13" i="39" s="1"/>
  <c r="E22" i="38"/>
  <c r="G18" i="37" l="1"/>
  <c r="H18" i="37"/>
  <c r="I18" i="37"/>
  <c r="E18" i="37"/>
  <c r="F18" i="37"/>
  <c r="E16" i="18" l="1"/>
  <c r="G16" i="18"/>
  <c r="H16" i="18"/>
  <c r="I16" i="18"/>
  <c r="F16" i="18"/>
  <c r="H18" i="24" l="1"/>
  <c r="I18" i="24"/>
  <c r="H19" i="24"/>
  <c r="I19" i="24"/>
  <c r="C12" i="39" l="1"/>
  <c r="H13" i="39"/>
  <c r="J12" i="39"/>
  <c r="J13" i="39" s="1"/>
  <c r="E21" i="5"/>
  <c r="B10" i="20" l="1"/>
  <c r="B12" i="39"/>
  <c r="M12" i="39"/>
  <c r="M13" i="39" s="1"/>
  <c r="C13" i="39"/>
  <c r="E19" i="37"/>
  <c r="L12" i="39" l="1"/>
  <c r="L13" i="39" s="1"/>
  <c r="B13" i="39"/>
  <c r="D10" i="20" l="1"/>
  <c r="H10" i="20"/>
  <c r="H12" i="20" s="1"/>
  <c r="J10" i="20"/>
  <c r="J12" i="20" s="1"/>
  <c r="C10" i="20"/>
  <c r="E10" i="20"/>
  <c r="G10" i="20"/>
  <c r="G12" i="20" s="1"/>
  <c r="I10" i="20"/>
  <c r="I12" i="20" s="1"/>
  <c r="K10" i="20"/>
  <c r="K12" i="20" s="1"/>
  <c r="D11" i="20" l="1"/>
  <c r="D12" i="20" s="1"/>
  <c r="F17" i="18" l="1"/>
  <c r="G17" i="18"/>
  <c r="H17" i="18"/>
  <c r="I17" i="18"/>
  <c r="E17" i="18"/>
  <c r="F17" i="14" l="1"/>
  <c r="G17" i="14"/>
  <c r="H17" i="14"/>
  <c r="I17" i="14"/>
  <c r="E17" i="14"/>
  <c r="F16" i="14"/>
  <c r="G16" i="14"/>
  <c r="H16" i="14"/>
  <c r="I16" i="14"/>
  <c r="E16" i="14"/>
  <c r="J11" i="20" l="1"/>
  <c r="H11" i="20"/>
  <c r="B11" i="20"/>
  <c r="B12" i="20" s="1"/>
  <c r="M10" i="20"/>
  <c r="L10" i="20"/>
  <c r="I11" i="20" l="1"/>
  <c r="K11" i="20"/>
  <c r="G11" i="20"/>
  <c r="E11" i="20"/>
  <c r="E12" i="20" s="1"/>
  <c r="L11" i="20"/>
  <c r="L12" i="20" s="1"/>
  <c r="M11" i="20" l="1"/>
  <c r="M12" i="20" s="1"/>
  <c r="C11" i="20"/>
  <c r="C12" i="20" s="1"/>
</calcChain>
</file>

<file path=xl/sharedStrings.xml><?xml version="1.0" encoding="utf-8"?>
<sst xmlns="http://schemas.openxmlformats.org/spreadsheetml/2006/main" count="658" uniqueCount="271">
  <si>
    <t>ส่วนที่ 3</t>
  </si>
  <si>
    <t>การนำแผนพัฒนาท้องถิ่นไปสู่การปฏิบัติ</t>
  </si>
  <si>
    <t xml:space="preserve">๑.  ยุทธศาสตร์การพัฒนาและแผนงาน  </t>
  </si>
  <si>
    <t>ที่</t>
  </si>
  <si>
    <t>ยุทธศาสตร์</t>
  </si>
  <si>
    <t>ด้าน</t>
  </si>
  <si>
    <t>แผนงาน</t>
  </si>
  <si>
    <t>หน่วยงานรับผิดชอบหลัก</t>
  </si>
  <si>
    <t>หน่วยงานสนับสนุน</t>
  </si>
  <si>
    <t>การพัฒนาด้านโครงสร้างพื้นฐาน</t>
  </si>
  <si>
    <t>การเศรษฐกิจ</t>
  </si>
  <si>
    <t>แผนงานอุตสาหกรรมและการโยธา</t>
  </si>
  <si>
    <t>กองช่าง</t>
  </si>
  <si>
    <t>อบต.ในควน</t>
  </si>
  <si>
    <t>บริการชุมชนและสังคม</t>
  </si>
  <si>
    <t>แผนงานเคหะและชุมชน</t>
  </si>
  <si>
    <t>แผนงานศาสนาวัฒนธรรม</t>
  </si>
  <si>
    <t>สำนักปลัด</t>
  </si>
  <si>
    <t>การพัฒนาด้านคุณภาพชีวิต</t>
  </si>
  <si>
    <t>แผนงานสังคมสงเคราะห์</t>
  </si>
  <si>
    <t>แผนงานการศึกษา</t>
  </si>
  <si>
    <t>กองการศึกษา</t>
  </si>
  <si>
    <t>แผนงานสร้างความเข้มแข็งของชุมชน</t>
  </si>
  <si>
    <t>แผนงานสาธารณสุข</t>
  </si>
  <si>
    <t>การจัดระเบียบชุมชนและการรักษาความสงบเรียบร้อย</t>
  </si>
  <si>
    <t>แผนงานบริหารงานทั่วไป</t>
  </si>
  <si>
    <t>แผนงานการรักษาความสงบภายใน</t>
  </si>
  <si>
    <t>ด้านการวางแผน การส่งเสริมการลงทุน พาณิชยกรรมและการท่องเที่ยว</t>
  </si>
  <si>
    <t>แผนงานการเกษตร</t>
  </si>
  <si>
    <t>ด้านการบริหารจัดการและการอนุรักษ์ทรัพยากรธรรมชาติและสิ่งแวดล้อม</t>
  </si>
  <si>
    <t>ด้านศิลปะ วัฒนธรรมจารีตประเพณีและภูมิปัญญาท้องถิ่น</t>
  </si>
  <si>
    <t>แผนงานศาสนาวัฒนธรรมและนันทนาการ</t>
  </si>
  <si>
    <t>การพัฒนาด้านการบิรหารจัดการ</t>
  </si>
  <si>
    <t>รวม</t>
  </si>
  <si>
    <t>7  ยุทธศาสตร์</t>
  </si>
  <si>
    <t>4  ด้าน</t>
  </si>
  <si>
    <t>ปี 2568</t>
  </si>
  <si>
    <t>รวม 5  ปี</t>
  </si>
  <si>
    <t>จำนวน</t>
  </si>
  <si>
    <t>งบประมาณ</t>
  </si>
  <si>
    <t>โครงการ</t>
  </si>
  <si>
    <t>รวมทั้งสิ้น</t>
  </si>
  <si>
    <t>โครงการที่เกินศักยภาพขององค์กรปกครองส่วนท้องถิ่นที่ใช้สำหรับการประสานแผนพัฒนาท้องถิ่น</t>
  </si>
  <si>
    <t>องค์การบริหารส่วนตำบลในควน</t>
  </si>
  <si>
    <t>วัตถุประสงค์</t>
  </si>
  <si>
    <t>เป้าหมาย(ผลผลิตของโครงการ)</t>
  </si>
  <si>
    <t>งบประมาณและที่มา</t>
  </si>
  <si>
    <t>ตัวชี้วัด(KPI)</t>
  </si>
  <si>
    <t>ผลลัพธ์ที่คาดว่าจะได้รับ</t>
  </si>
  <si>
    <t xml:space="preserve">รายละเอียดโครงการพัฒนา        </t>
  </si>
  <si>
    <t>จำนวนผู้เข้าร่วมโครงการ</t>
  </si>
  <si>
    <t xml:space="preserve">     รายละเอียดโครงการพัฒนา        </t>
  </si>
  <si>
    <t>รายละเอียดโครงการพัฒนา</t>
  </si>
  <si>
    <t>แบบ ผ.02</t>
  </si>
  <si>
    <t>.</t>
  </si>
  <si>
    <t>(บาท)</t>
  </si>
  <si>
    <t>-</t>
  </si>
  <si>
    <t>สองข้างถนนมีคูระบายน้ำ ไม่เกิดน้ำท่วมขัง</t>
  </si>
  <si>
    <t>แก้ปัญหาน้ำท่วมขังบริเวณถนน</t>
  </si>
  <si>
    <t>แบบ ผ02</t>
  </si>
  <si>
    <t xml:space="preserve">                              องค์การบริหารส่วนตำบลในควน</t>
  </si>
  <si>
    <t xml:space="preserve">  รายละเอียดโครงการพัฒนา        </t>
  </si>
  <si>
    <t>ปี  2566</t>
  </si>
  <si>
    <t>ปี 2567</t>
  </si>
  <si>
    <t>ปี  2569</t>
  </si>
  <si>
    <t>ปี  2570</t>
  </si>
  <si>
    <t>รวมงบประมาณ</t>
  </si>
  <si>
    <t>รวมโครงการ</t>
  </si>
  <si>
    <t xml:space="preserve">       5.2  แผนงานอุตสาหกรรมและการโยธา</t>
  </si>
  <si>
    <t xml:space="preserve"> </t>
  </si>
  <si>
    <t>หน่วยงานรับผิดชอบ</t>
  </si>
  <si>
    <t>บริหารงานทั่วไป</t>
  </si>
  <si>
    <t>แผนงานการพาณิชย์</t>
  </si>
  <si>
    <t>กองช่าง    สำนักปลัด</t>
  </si>
  <si>
    <t>11 แผนงาน</t>
  </si>
  <si>
    <t>4  สำนัก/กอง</t>
  </si>
  <si>
    <t>สำนักปลัด /กองช่าง</t>
  </si>
  <si>
    <t>ผ 02/2</t>
  </si>
  <si>
    <t>1.1 แผนงานอุตสาหกรรมและการโยธา</t>
  </si>
  <si>
    <t>ข.แผนพัฒนาเศรษฐกิจและสังคมแห่งชาติ ฉบับที่ 13  หมุดหมายที่ 5 ไทยเป็นประตูการค้าการลงทุนและยุทธศาสตร์ทางโลก
จิสติกส์ที่สำคัญของภูมิภาค</t>
  </si>
  <si>
    <t>ค. Sustainable Development Goals : SDGs เป้าหมายที่ 9 สร้างโครงสร้างพื้นฐานที่มีความทนทาน ส่งเสริมการพัฒนาอุตสาหกรรมที่ครอบคลุมและยั่งยืน และส่งเสริมนวัตกรรม</t>
  </si>
  <si>
    <t>ง. ยุทธศาสตร์จังหวัดตรัง ยุทธศาสตร์ที่ 1 การพัฒนาด้านโครงสร้างพื้นฐานควบคู่การท่องเที่ยวเชิงอนุรักษ์</t>
  </si>
  <si>
    <t xml:space="preserve">                (1) แผนงานอุตสาหกรรมและการโยธา</t>
  </si>
  <si>
    <t>จ. ยุทธศาสตร์การพัฒนาของ อปท. ในเขตจังหวัดตรัง ยุทธศาสตร์ที่ 1 การพัฒนาด้านโครงสร้างพื้นฐานควบคู่การท่องเที่ยวเชิงอนุรักษ์</t>
  </si>
  <si>
    <t>ง. ยุทธศาสตร์จังหวัดตรัง ยุทธศาสตร์ที่ 3 การเสริมสร้างความมั่นคงทางสังคม พัฒนาคุณภาพชีวิตและการเรียนรู้อย่างมีคุณภาพ</t>
  </si>
  <si>
    <t xml:space="preserve">  จ. ยุทธศาสตร์การพัฒนาของ อปท. ในเขตจังหวัดตรัง ยุทธศาสตร์ที่ 2 การพัฒนาด้านคุณภาพชีวิตและส่งเสริมการศึกษาเรียนรู้แบบองค์รวม</t>
  </si>
  <si>
    <t>ก.ยุทธศาสร์ชาติ 20 ปี ยุทธศาสตร์ที่ 3 ด้านการพัฒนาและเสริมสร้างศักยภาพทรัพยากรมนุษย์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</si>
  <si>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จิสติกส์ที่สำคัญของภูมิภาค</t>
  </si>
  <si>
    <t>ค. Sustainable Development Goals : SDGs เป้าหมายที่ 3 สร้างหลักประกันว่าคนมีชีวิตที่มีสุขภาพดีและส่งเสริมความเป็นอยู่ที่ดีสำหรับทุกคนในทุกวัย</t>
  </si>
  <si>
    <t>ก.ยุทธศาสร์ชาติ 20 ปี ยุทธศาสตร์ที่ 2 การเพิ่มความสามารถในการแข่งขัน</t>
  </si>
  <si>
    <t>ง. ยุทธศาสตร์จังหวัดที่ 4  การบริหารจัดการทรัพยากรธรรมชาติและสิ่งแวดล้อมอย่างเหมาะสมกับชุมชน/พื้นที่และมีความยั่งยืน</t>
  </si>
  <si>
    <t>ก.ยุทธศาสร์ชาติ 20 ปี ยุทธศาสตร์ที่ 5 ด้านการสร้างการเติบโตบนคุณภาพชีวิตที่เป็นมิตรต่อสิ่งแวดล้อม</t>
  </si>
  <si>
    <t>ข.แผนพัฒนาเศรษฐกิจและสังคมแห่งชาติ ฉบับที่ 13  หมุดหมายที่ 10 ไทยมีเศรษฐกิจหมุนเวียนและสังคมคาร์บอนต่ำ
จิสติกส์ที่สำคัญของภูมิภาค</t>
  </si>
  <si>
    <t>ค. Sustainable Development Goals : SDGs เป้าหมายที่ 9 ปกป้อง ฟื้นฟู และสนับสนุนการใช้ระบบนิเวศบนบกอย่างยั่งยืน จัดการป่าไม้อย่างยั่งยืนต่อสู้การกลายสภาพเป็นทะเลทราย หยุดการเสื่อมโทรมของที่ดินและฟื้นสภาพดิน และหยุดยั้งการสูญเสียความหลากหลายทางชีวภาพ</t>
  </si>
  <si>
    <t xml:space="preserve">             กลยุทธ์ที่ 5.2 การอนุรักษ์ทรัพยากรธรรมชาติและสิ่งแวดล้อม</t>
  </si>
  <si>
    <t xml:space="preserve">                      (1) แผนงานการศึกษา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</si>
  <si>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</t>
  </si>
  <si>
    <t>ง. ยุทธศาสตร์จังหวัดที่  3 การเสริมสร้างความมั่นคงทางสังคม พัฒนาคุณภาพชีวิตและการเรียนรู้อย่างมีคุณภาพ</t>
  </si>
  <si>
    <t>จ. ยุทธศาสตร์การพัฒนาของ อปท.ในเขตจังหวัดที่ 2 การพัฒนาด้านคุณภาพชีวิตและส่งเสริมการศึกษาเรียนรู้แบบองค์รวม</t>
  </si>
  <si>
    <t xml:space="preserve">         ยุทธศาสตร์ที่ 2 การพัฒนาด้านคุณภาพชีวิต</t>
  </si>
  <si>
    <t xml:space="preserve">              กลยุทธ์ 2.2 ส่งเสริมการสาธารณสุข สวัสดิการสังคม </t>
  </si>
  <si>
    <t xml:space="preserve">                   (7) แผนงานเกษตร</t>
  </si>
  <si>
    <t xml:space="preserve">            ยุทธศาสตร์ที่ 2 การพัฒนาด้านคุณภาพชีวิต</t>
  </si>
  <si>
    <t xml:space="preserve">         ยุทธศาสตร์ที่ 5 การพัฒนาด้านการบริหารจัดการและการอนุรักษ์ทรัพยากรธรรมชาติสิ่งแวดล้อม</t>
  </si>
  <si>
    <t xml:space="preserve">                  (2) แผนงานเคหะและชุมชน</t>
  </si>
  <si>
    <t xml:space="preserve">       ยุทธศาสตร์ที่ 1 การพัฒนาด้านโครงสร้างพื้นฐาน</t>
  </si>
  <si>
    <t xml:space="preserve">      ยุทธศาสตร์ที่ 1 การพัฒนาด้านโครงสร้างพื้นฐาน</t>
  </si>
  <si>
    <t xml:space="preserve">                กลยุทธ์ที่  2.1 ส่งเสริมการศึกษาและนันทนาการ</t>
  </si>
  <si>
    <t>กลยุทธ์ที่ 1 การพัฒนาระบบคมนาคมการ พัฒนาระบบไฟฟ้าสาธารณะ และการพัฒนาระบบประปา</t>
  </si>
  <si>
    <t xml:space="preserve">              กลยุทธ์ที่ 2.2 การส่งเสริมสาธารณสุขและสวัสดิการสังคม</t>
  </si>
  <si>
    <t xml:space="preserve">              กลยุทธ์ 2.3 ส่งเสริมคุณภาพชีวิตและการแก้ไขปัญหาสังคม </t>
  </si>
  <si>
    <t xml:space="preserve">บัญชีสรุปโครงการพัฒนา  </t>
  </si>
  <si>
    <t>แผนพัฒนาท้องถิ่น (พ.ศ. 2566-2570) เพิ่มเติม ครั้งที่ 1/2566</t>
  </si>
  <si>
    <t>สพจ.ตรัง      อบต.ในควน</t>
  </si>
  <si>
    <t>1.เพื่อส่งเสริมให้มีการใช้พลังงานทดแทนในพื้นที่
2.เพื่อลดต้นทุนค่าใช้จ่ายด้านพลังงาน</t>
  </si>
  <si>
    <t>ส่งเสริมการใช้เตาซุปเปอร์อั้งโล่ในชุมชน จำนวน  50 ครัวเรือน</t>
  </si>
  <si>
    <t>ลดค่าใช้จ่ายด้านพลังงานในแต่ละครัวเรือน</t>
  </si>
  <si>
    <t>ประชาชนใช้พลังงานทดแทนในพื้นที่
สมารถลดต้นทุนค่าใช้จ่ายด้านพลังงาน</t>
  </si>
  <si>
    <t>จัดโครงการให้ความรู้สร้างความรู้ความเข้าใจในการจัดการขยะจากครัวเรือน</t>
  </si>
  <si>
    <t xml:space="preserve">อบต.สามารถจัดการขยะในชุมชนให้เป็นระบบ และเกิดสภาพแวดล้อมที่ดี  </t>
  </si>
  <si>
    <t>ตู้อบแห้งพลังงานแสงอาทิตย์ ขนาด 2x2 เมตร จำนวน 2 ชุด</t>
  </si>
  <si>
    <t>ตู้อบแห้งพลังงานแสงอาทิตย์ ช่วยลดต้นทุนการผลิต ลดระยะเวลาการตากแห้ง และมีความสะอาดปลอดภัย</t>
  </si>
  <si>
    <t>1.เพิ่มประสิทธิภาพในกระบวนการผลิต ลดระยะเวลาการตากแห้ง 
2.ผลิตภัณฑ์ที่ได้สะอาด ถูกสุขอนามัย 
3.ช่วยเพิ่มมูลค่าให้กับผลิตภัณฑ์</t>
  </si>
  <si>
    <t>สพจ.ตรัง     อบต.ในควน</t>
  </si>
  <si>
    <t xml:space="preserve">  -</t>
  </si>
  <si>
    <t xml:space="preserve"> - สร้างพลังความต่อเนื่องในการสร้างความมั่นคงทางอาหารอย่างยั่งยืน                - ลดรายจ่าย สร้างรายได้ระยะสั้น ทั้งในระดับครัวเรือนและระดับกลุ่มอาชีพ</t>
  </si>
  <si>
    <t>โครงการส่งเสริมอาชีพกลุ่มปลูกผัก หมู่ที่ 6</t>
  </si>
  <si>
    <t xml:space="preserve"> - ประชาชนหันมาปลูกผักกินเอง และสร้างอาชีพเสริมเป็นรายได้ให้กับครอบครัว</t>
  </si>
  <si>
    <t>ถนนมีมาตรฐานความปลอดภัยและประชาชนได้รับความสะดวกรวดเร็วในการเดินทาง ร้อยละ 70 ขึ้นไป</t>
  </si>
  <si>
    <t>- ทำให้ประชาชนมีถนนใช้ที่ได้มาตรฐานและการเดินทางสะดวกรวดเร็วปลอดภัยยิ่งขึ้น</t>
  </si>
  <si>
    <t xml:space="preserve">กองช่าง </t>
  </si>
  <si>
    <t>โครงการน้อมนำแนวพระราชดำริของสมเด็จพระกนิษฐาธิราชเจ้า กรมสมเด็จพระเทพรัตนราชสุดาฯสยามบรมราชกุมารีสู่ปฎิบัติการปลูกผักสวนครัว เพื่อความมั่นคงทางอาหาร</t>
  </si>
  <si>
    <t xml:space="preserve"> - เพื่อส่งเสริมให้ประชาชนหันมาปลูกผักกินเอง และสร้างอาชีพเสริมเป็นรายได้ให้กับครอบครัว</t>
  </si>
  <si>
    <t xml:space="preserve"> - กลุ่มปลูกผัก ม.6 จำนวน 20 ครัวเรือน</t>
  </si>
  <si>
    <t>โครงการส่งเสริมปลูกต้นไม้สองข้างทางและที่สาธารณะประโยชน์</t>
  </si>
  <si>
    <t xml:space="preserve"> - เพื่อปลูกจิตสำนึกในการอนุรักษ์สิ่งแวดล้อมและทรัพยากรธรรมชาติของชุมชน</t>
  </si>
  <si>
    <t xml:space="preserve"> - สองข้างทางและที่สาธารณประโยชน์ </t>
  </si>
  <si>
    <t>เพื่อลดต้นทุนค่าใช้จ่ายด้านพลังงาน ระบบประปาหมู่บ้าน   ใช้ระบบพลังงานแสงอาทิตย์มาใช้กับระบบประปาหมู่บ้าน แบบผสมผสานกับการใช้พลังงานไฟฟ้า เพื่อลดค่าใช้จ่ายในระบบประปาหมู่บ้าน</t>
  </si>
  <si>
    <t>ระบบประปาหมู่บ้านมีประสิทธิภาพ สามารถผลิตน้ำได้เพียงพอกับจำนวนผู้ใช้น้ำ และสามารถลดการใช้พลังงานไฟฟ้าในแต่ละเดือน</t>
  </si>
  <si>
    <t>โครงการส่งเสริมผลิตภัณฑ์ชุมชนด้วยระบบตู้อบแห้งพลังงานแสงอาทิตย์</t>
  </si>
  <si>
    <t>แบบ ผ.02/2</t>
  </si>
  <si>
    <t>โครงการการจัดการขยะมูลฝอยใน ครัวเรือนและชุมชน</t>
  </si>
  <si>
    <t>ยุทธศาสตร์ที่ 1 การพัฒนาด้านโครงสร้างพื้นฐาน</t>
  </si>
  <si>
    <t>โครงการสนับสนุนและส่งเสริมเตาเผาขยะไร้ควันในชุมชน</t>
  </si>
  <si>
    <t>โครงการสนับสนุนและส่งเสริมการใช้เตาซุปเปอร์อั้งโล่ในชุมชน</t>
  </si>
  <si>
    <t xml:space="preserve">ระบบก๊าชชีวภาพ แบบถุง PVC  Covered lagoonกำลังกาผลิต 10 ลูกบาศก์เมตร </t>
  </si>
  <si>
    <t>โครงการส่งเสริมระบบผลิตก๊าซชีวภาพจากมูลสัตว์และขยะเปียกในครัวเรือน</t>
  </si>
  <si>
    <t xml:space="preserve">1.เพื่อให้ชุมชนสามารถกำจัดขยะและลดปัญหามลภาวะในพื้นที่              2.เพื่อลดค่าใช้จ่ายในการกำจัดขยะ    </t>
  </si>
  <si>
    <t xml:space="preserve">1. เพื่อแก้ปัญหาขยะ และมลภาวะทางกลิ่นในพื้นที่    2. เพื่อลดต้นทุนค่าใช้จ่ายด้านพลังงาน ของครัวเรือน </t>
  </si>
  <si>
    <t>โครงการพลังงานแสงอาทิตย์ลดต้นทุนการใช้พลังงานไฟฟ้าในระบบประปาหมู่บ้าน</t>
  </si>
  <si>
    <t xml:space="preserve">ติดตั้ง ระบบสูบน้ำพลังงานแสงอาทิตย์สำหรับแหล่งน้ำผิวดิน
แผงโซลาเซลล์ไม่น้อยกว่า 3,060 วัตต์ 
มอเตอร์ประสิทธิภาพสูง 3 แรงม้า หรือ 2.2 kW เหมาะสมกับชนิดปั๊มสูบน้ำ
</t>
  </si>
  <si>
    <t>1.ลดค่าใช้จ่ายด้านพลังงานไฟฟ้าของระบบประปาหมู่บ้าน              2.ประชาชนมีคุณภาพชีวิตที่ดีขึ้น   3.สามารถนำพลังงานแสงอาทิตย์มาใช้ให้เกิดประโยชน์</t>
  </si>
  <si>
    <t xml:space="preserve">1. เพื่อแก้ปัญหาด้านสิ่งแวดล้อมจากการเลี้ยงสัตว์โดยการนำมูลสัตว์มาทำแก๊สชีวภาพ
2. เป็นสถานที่ศึกษากระบวนการเรียนรู้ร่วมกันด้านพลังงานชุมชน ในพื้นที่ตำบลในควน                   3.เพื่อจัดการขยะในครัวเรือน ให้เป็นประโยชน์ ลดรายจ่าย และเกิดสภาพแวดล้อมที่ดี  
</t>
  </si>
  <si>
    <t xml:space="preserve">1.ลดค่าใช้จ่ายด้านพลังงาน                 2.ลดปัญหาเรื่องกลิ่นเหม็น                      3.ชุมชนเกิดสภาพแวดล้อมที่ดีขึ้น 4.เกิดรายได้จากปุ๋ยหมักชีวภาพ </t>
  </si>
  <si>
    <t xml:space="preserve">                   (2) แผนงานเคหะและชุมชน</t>
  </si>
  <si>
    <t>1.ประหยัดค่าใช้จ่ายในการกำจัดขยะ ด้วยการ ใช้เตาเผาไร้ควัน     2. มีพลังงานทนแทนในการจัดการขยะในพื้นที่</t>
  </si>
  <si>
    <t xml:space="preserve">             1.1 กลยุทธ์ที่ 1 การพัฒนาระบบคมนาคม การพัฒนาระบบไฟฟ้าสาธารณะ และการพัฒนาระบบประปา</t>
  </si>
  <si>
    <t xml:space="preserve"> - เพื่อสร้างพลังความต่อเนื่องในการสร้างความมั่นคงทางอาหารอย่างยั่งยืน      - เพื่อลดรายจ่าย สร้างรายได้ระยะสั้น ทั้งในระดับครัวเรือนและระดับกลุ่มอาชีพ</t>
  </si>
  <si>
    <t>- แกนนำแต่ละหมู่บ้าน              - ทุกครัวเรือนในพื้นที่ตำบลในควน</t>
  </si>
  <si>
    <t xml:space="preserve"> - ประชาชนมีจิตสำนึกในการอนุรักษ์สิ่งแวดล้อมและทรัพยากรธรรมชาติ</t>
  </si>
  <si>
    <t>แผนพัฒนาท้องถิ่น (พ.ศ. 2566-2570) แก้ไข ครั้งที่ 1/2566</t>
  </si>
  <si>
    <t>ก.ยุทธศาสร์ชาติ 20 ปี ยุทธศาสตร์ที่  6 ด้านการปรับสมดุลและพัฒนาระบบการบริหารจัดการภาครัฐ</t>
  </si>
  <si>
    <t>ข.แผนพัฒนาเศรษฐกิจและสังคมแห่งชาติ ฉบับที่ 13  หมุดหมายที่ 13 ไทยมีภาครัฐที่ทันสมัยมีประสิทธิภาพและตอบโจทย์ประชาชน
จิสติกส์ที่สำคัญของภูมิภาค</t>
  </si>
  <si>
    <t>ค.Sustainable Development Goals : SDGs เป้าหมายที่ 16 ส่งเสริมสังคมที่สงบสุขและครอบคลุมเพื่อการพัฒนาที่ยั่งยืน ให้ทุกคนเข้าถึงความยุติธรรม และสร้างสถาบันที่มีประสิทธิภาพ รับผิดชอบ และครอบคลุมในทุกระดับ</t>
  </si>
  <si>
    <t>จ. ยุทธศาสตร์จังหวัดที่  3 เสริมสร้างความมั่นคงทางสังคม พัฒนาคุณภาพชีวิตและการศึกษาเรียนรู้อย่าง มีคุณภาพ</t>
  </si>
  <si>
    <t>ง. ยุทธศาสตร์การพัฒนาของ อปท.ในเขตจังหวัดที่  7 การพัฒนาด้านการเมือง การบริหารและการพัฒนาบุคลากรของท้องถิ่น</t>
  </si>
  <si>
    <t xml:space="preserve">     ยุทธศาสตร์ที่ 7 การพัฒนาด้านการบริหารจัดการ</t>
  </si>
  <si>
    <t xml:space="preserve">        กลยุทธ์ที่ 7.1 การวางแผนการพัฒนาองค์กรและการบริหารจัดการที่ดี</t>
  </si>
  <si>
    <t xml:space="preserve">           (2)  แผนงานอุตสาหกรรมและการโยธา</t>
  </si>
  <si>
    <t xml:space="preserve">เพื่อให้มีสถานที่จอดรถที่เพียงพอและเป็นระเบียบ
</t>
  </si>
  <si>
    <t xml:space="preserve"> - มีสถานที่จอดรถที่เพียงพอและเป็นระเบียบเรียบร้อย</t>
  </si>
  <si>
    <t>มีสถานที่จอดรถเพิ่มขึ้น</t>
  </si>
  <si>
    <t>1.เพื่อสร้างความรู้ความเข้าใจในการจัดการขยะในชุมชน                    2.เพื่อจัดการขยะในชุมชนให้เป็นระบบ และเกิดสภาพแวดล้อมที่ดี      3.เพื่อลดค่าใช้จ่ายและสร้างรายได้จากการคัดแยกขยะในชุมชน</t>
  </si>
  <si>
    <t>1.ประชาชนในพื้นที่มีความรู้ความเข้าใจในการจัดการขยะในชุมชน                2.ลดปัญหามลภาวะและทำให้ชุมชนมีสภาพแวดล้อมที่ดีขึ้น                    3.ลดค่าใช้จ่ายด้านการจัดการคัดแยกขยะในชุมชน       4.ประชาชนมีรายได้เพิ่มขึ้นจากการคัดแยกขยะ</t>
  </si>
  <si>
    <t xml:space="preserve">1.มีการใช้พลังงานทดแทนในพื้นที่มากขึ้น                     2.ลดค่าใช้จ่ายด้านพลังงานให้กับประชาชนในพื้นที่       3.ช่วยให้คุณภาพสิ่งแวดล้อมในชุมชนดีขึ้น </t>
  </si>
  <si>
    <t>- โรงเรียนในพื้นที่ตำบลในควน จำนวน 5 แห่ง                        -วัดในพื้นที่ตำบลในควน  จำนวน 5 แห่ง  -มัสยิดในพื้นที่ตำบลในควน จำนวน 8 แห่ง    -ศูนย์พัฒนาเด็กเล็กในเขตพื้นที่ตำบลในควน จำนวน 3 แห่ง</t>
  </si>
  <si>
    <t xml:space="preserve"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</t>
  </si>
  <si>
    <t>ระบบประปาหมู่บ้านมีน้ำใช้ได้เพียงพอทั้งปี</t>
  </si>
  <si>
    <t xml:space="preserve"> - เพื่อแก้ปัญหาการใช้น้ำประปาของประชาชนหมู่ที่ 2</t>
  </si>
  <si>
    <t xml:space="preserve">ขนาดกว้าง 7.00 เมตร ยาว 12.00 เมตร ฯลฯ
</t>
  </si>
  <si>
    <t>1.เพื่อส่งเสริมให้มีการใช้พลังงานทดแทนกลุ่มอาชีพในชุมชน
2.เพื่อเพิ่มประสิทธิภาพในกระบวนการผลิตและเพิ่มมูลค่าผลิตภัณฑ์ ของกลุ่มอาชีพวิสาหกิจบ้านในควนและกลุ่มอาชีพทำน้ำพริก</t>
  </si>
  <si>
    <t>จ. ยุทธศาสตร์การพัฒนา อปท.ในเขตจังหวัดตรัง ยุทธศาสตร์ ที่  4 ยุทธศาสตร์การพัฒนาด้านการอนุรักษ์พลังงานและจัดการทรัพยากรธรรมชาติและสิ่งแวดล้อมอย่างยั่งยืน</t>
  </si>
  <si>
    <t xml:space="preserve">โครงการก่อสร้างอาคารที่จอดรถ </t>
  </si>
  <si>
    <t xml:space="preserve"> - เพื่อกักเก็บน้ำในฤดูแล้ง สำหรับผลิตน้ำประปาหน่วยบ้านหนานปู ฯลฯ</t>
  </si>
  <si>
    <t>โครงการก่อสร้างคูระบายน้ำ ถนนสายหน้ามัสยิดบ้านหนองขอน หมู่ที่ 9</t>
  </si>
  <si>
    <t xml:space="preserve"> - เพื่อการระบายน้ำลดการท่วมขังเมื่อฝนตกหนัก ฯลฯ</t>
  </si>
  <si>
    <t xml:space="preserve"> - ก่อสร้างคูระบายน้ำคอนกรีตเสริมเหล็ก ขนาดกว้าง 0.60 เมตร ลึกเฉลี่ยไม่น้อยกว่า 0.80 เมตร ระยะทาง 200 เมตร ฯลฯ</t>
  </si>
  <si>
    <t xml:space="preserve"> - ก่อสร้างฝายชะลอน้ำโดยวางหินเรียงเป็นผนังกั้นน้ำ ขนาดกว้าง 1.5 - 2 เมตร ยาว 4 -5 เมตร ลึก 3 เมตร และขุดสระน้ำ ขนาดพื้นที่ไม่น้อยกว่า 150 ตร.ม. ฯลฯ</t>
  </si>
  <si>
    <t>โครงการปรับภูมิทัศน์สระน้ำหนองยนต์ที่ทำการองค์การบริหารส่วนตำบลในควน</t>
  </si>
  <si>
    <t>โครงการก่อสร้างประตูรั้วฝั่งซ้ายที่ทำการองค์การบริหารส่วนตำบลในควน</t>
  </si>
  <si>
    <t xml:space="preserve"> - ก่อสร้างประตูรั้วฝั้งซ้าย ขนาดกว้าง 6 เมตร สูง 1.2 -1.5 เมตร ฯลฯ</t>
  </si>
  <si>
    <r>
      <t xml:space="preserve"> - โดยทำการวางท่อระบายน้ำขนาด </t>
    </r>
    <r>
      <rPr>
        <sz val="15"/>
        <color theme="1"/>
        <rFont val="TH SarabunPSK"/>
        <family val="2"/>
      </rPr>
      <t>Ø</t>
    </r>
    <r>
      <rPr>
        <sz val="15"/>
        <color theme="1"/>
        <rFont val="TH SarabunPSK"/>
        <family val="2"/>
        <charset val="222"/>
      </rPr>
      <t xml:space="preserve"> 1 เมตร จำนวน 420 เมตร พร้อมบ่อพักน้ำ และถมดินปรับพื้นที่ ขนาดกว้าง 3 - 4 เมตร ฯลฯ</t>
    </r>
  </si>
  <si>
    <t xml:space="preserve"> - มีความเป็นระเบียบเรียบร้อยในการมาติดต่อราชการ</t>
  </si>
  <si>
    <t xml:space="preserve"> - เพื่อปรับภูมิทัศน์สระน้ำหนองยนต์ที่ทำการองค์การบริหารส่วนตำบลในควน</t>
  </si>
  <si>
    <t>สภาพภูมิทัศน์บริเวณสระน้ำหนองยนต์ที่ทำการองค์การบริหารส่วนตำบลในควนที่ขึ้น</t>
  </si>
  <si>
    <t>สภาพภูมิทัศน์ที่ทำการ อบต.ในควน  มีความสะอาด สวยงาม และน่ามอง</t>
  </si>
  <si>
    <t>โครงการพัฒนาแหล่งน้ำระบบประปา หน่วยบ้านหนานปู หมู่ที่ 2</t>
  </si>
  <si>
    <t>โครงการอบรมคุณธรรม จริยธรรม บุคลากรในสังกัดองค์การบริหารส่วนตำบลในควน</t>
  </si>
  <si>
    <t xml:space="preserve"> - คณะผู้บริหาร สมาชิกสภาฯ พนักงานส่วนตำบล  พนักงานครู ลูกจ้างประจำ  และพนักงานจ้าง องค์การบริหารส่วนตำบลในควน</t>
  </si>
  <si>
    <t>โครงการพัฒนาแหล่งน้ำระบบประปา หน่วยชุมชนโคกยูง หมู่ที่ 5</t>
  </si>
  <si>
    <t xml:space="preserve"> - เพื่อกักเก็บน้ำในฤดูแล้ง สำหรับผลิตน้ำประปาหน่วยชุมชนโคกยูง ฯลฯ</t>
  </si>
  <si>
    <t xml:space="preserve"> - ขุดสระน้ำ ขนาดกว้าง 14 เมตร ยาว 25 เมตร ลึก 3 เมตร</t>
  </si>
  <si>
    <t xml:space="preserve"> - เพื่อแก้ปัญหาการใช้น้ำประปาของประชาชนหมู่ที่ 5</t>
  </si>
  <si>
    <t>ที่ทำการองค์การบริหารส่วนตำบลในควนมีความปลอดภัย</t>
  </si>
  <si>
    <t xml:space="preserve"> - เพื่อความปลอดภัยในที่ราชการ</t>
  </si>
  <si>
    <t>- เพื่อเสริมสร้างความรู้ ความเข้าใจในหลักคุณธรรม จริยธรรม ให้กับ คณะผู้บริหาร สมาชิกสภาฯ พนักงานส่วนตำบล  พนักงานครู ลูกจ้างประจำ  และพนักงานจ้าง องค์การบริหารส่วนตำบลในควน</t>
  </si>
  <si>
    <t xml:space="preserve"> - เพิ่มความรู้ ความเข้าใจในหลักคุณธรรม จริยธรรม ให้กับ คณะผู้บริหาร สมาชิกสภาฯ พนักงานส่วนตำบล  พนักงานครู ลูกจ้างประจำ</t>
  </si>
  <si>
    <t>บุคลากรมีความรู้ ความเข้าใจ ในบริบทคุณธรรม จริยธรรม</t>
  </si>
  <si>
    <t>แผนพัฒนาท้องถิ่น (พ.ศ. 2566-2570) เพิ่มเติม ครั้งที่ 2/2566</t>
  </si>
  <si>
    <t xml:space="preserve">                (3) แผนงานอุตสาหกรรมและการโยธา</t>
  </si>
  <si>
    <t>โครงการก่อสร้างผนังกั้นตลิ่งพังคลองปะเหลียน ชุมชนร้านใต้ – บ้านห้วยด้วน หมู่ที่ 2</t>
  </si>
  <si>
    <t xml:space="preserve"> - ก่อสร้างผนังกั้นตลิ่งพัง คลองปะเหลียน ชุมชนร้านใต้ – บ้านห้วยด้วน ระยะทาง 1,200 เมตร</t>
  </si>
  <si>
    <t>กองช่าง (เงินอุดหนุนเฉพาะกิจ)</t>
  </si>
  <si>
    <t>ก่อสร้างผนังกั้นตลิ่งพัง</t>
  </si>
  <si>
    <t xml:space="preserve"> - สามารถป้องกันการพังทลายของดินที่เกิดจากการกัดเซาะของกระแสน้ำ                  </t>
  </si>
  <si>
    <t xml:space="preserve">                   (3)  แผนงานสาธารณสุข</t>
  </si>
  <si>
    <t xml:space="preserve"> - เพื่อป้องกันการพังทลายของดินที่เกิดจากการกัดเซาะของกระแสน้ำ                    - เพื่อการอนุรักษ์ ฟื้นฟู และบริหารจัดการ ทรัพยากรธรรมชาติและสิ่งแวดล้อมอย่างเป็นระบบและยั่งยืน</t>
  </si>
  <si>
    <t>โครงการก่อสร้างธนาคารขยะองค์การบริหารส่วนตำบลในควน</t>
  </si>
  <si>
    <t>เพื่อก่อสร้างธนาคารขยะองค์การบริหารส่วนตำบลในควน</t>
  </si>
  <si>
    <t xml:space="preserve"> - โดยก่อสร้างธนาคารขยะองค์การบริหารส่วนตำบลในควน</t>
  </si>
  <si>
    <t xml:space="preserve"> - พื้นที่ทีใช้ประโยชน์ในการบริหารจัดการธนาคารขยะองค์การบริหารส่วนตำบลในควน</t>
  </si>
  <si>
    <t>มีอาคารพื้นที่ทำการธนาคารขยะองค์การบริหารส่วนตำบลในควน</t>
  </si>
  <si>
    <t>แผนพัฒนาท้องถิ่น (พ.ศ. 2566-2570) เพิ่มเติม ครั้งที่ 2/2567</t>
  </si>
  <si>
    <t>โครงการส่งเสริมการจ้างงานคนพิการเชิงสังคม</t>
  </si>
  <si>
    <t>กองการศึกษาฯ (เงินอุดหนุนเฉพาะกิจ)</t>
  </si>
  <si>
    <t>แบบ ผ 02/2</t>
  </si>
  <si>
    <t>โครงการก่อสร้างสนามจักรยานขาไถ Balance Bike</t>
  </si>
  <si>
    <t xml:space="preserve"> - สนามจักรยานขาไถ 1 สนาม ฯลฯ</t>
  </si>
  <si>
    <r>
      <t xml:space="preserve"> - ก่อสร้างสนามจักรยานขาไถ Balance Bike</t>
    </r>
    <r>
      <rPr>
        <sz val="16"/>
        <color theme="1"/>
        <rFont val="TH SarabunPSK"/>
        <family val="2"/>
      </rPr>
      <t xml:space="preserve"> ขนาด 40*40 ม.หรือตามแบบที่กำหนด </t>
    </r>
  </si>
  <si>
    <t>สนามจักรยานขาไถ</t>
  </si>
  <si>
    <t xml:space="preserve"> - สนามจักรยานขาไถและนักเรียนมีพะฒนาการเหมาะสมตามวัย</t>
  </si>
  <si>
    <t>คนพิการ จำนวน 2 คน</t>
  </si>
  <si>
    <t xml:space="preserve">คนพิการในพื้นที่มีงานทำ สามารถทำให้คุณภาพชีวิตดีขึ้น      </t>
  </si>
  <si>
    <t xml:space="preserve"> - เพื่อพัฒนาคุณภาพชีวิตคนพิการตำบลในควน  </t>
  </si>
  <si>
    <t>- จ้างงานคนพิการ จำนวน 2 คน ฯ</t>
  </si>
  <si>
    <t xml:space="preserve">                       (4) แผนงานสังคมสงเคราะห์</t>
  </si>
  <si>
    <t>แผนพัฒนาท้องถิ่น (พ.ศ. 2566-2570) เพิ่มเติม ครั้งที่ 2/2568</t>
  </si>
  <si>
    <t>โครงการบุกเบิกถนนลูกรังหรือหินผุสายสระน้ำหนองไทร - ในสวน หมู่ที่ 9</t>
  </si>
  <si>
    <t>- เพื่อให้ประชาชนได้มีถนนใช้ในการคมนาคมได้สะดวกรวดเร็ว          - เพื่อความปลอดภัยในการใช้รถใช้ถนนในการเดินทาง</t>
  </si>
  <si>
    <t>ถนนในเขตอบต.  ในควนมีไฟฟ้าส่องสว่างเพิ่มขึ้น ประชาชนได้รับความสะดวกและความปลอดภัยในการสัญจร</t>
  </si>
  <si>
    <t>- ประชาชนได้มีไฟฟ้าส่องสว่างอย่างทั่วถึง</t>
  </si>
  <si>
    <t xml:space="preserve">กองช่าง (อุดหนุนเฉพาะกิจ) </t>
  </si>
  <si>
    <t>- ติดตั้งชุดเสาไฟถนนโคมไฟแอลอีดี พลังงานแสงอาทิตย์ เสาสูง 8 เมตร     จำนวน 92 ต้น ฯลฯ</t>
  </si>
  <si>
    <t>- ติดตั้งชุดเสาไฟถนนโคมไฟแอลอีดี พลังงานแสงอาทิตย์ เสาสูง 8 เมตร  จำนวน 69 ต้น ฯลฯ</t>
  </si>
  <si>
    <t>- ติดตั้งชุดเสาไฟถนนโคมไฟแอลอีดี พลังงานแสงอาทิตย์ เสาสูง 8 เมตร  จำนวน 152 ต้น ฯลฯ</t>
  </si>
  <si>
    <t>- ติดตั้งชุดเสาไฟถนนโคมไฟแอลอีดี พลังงานแสงอาทิตย์ เสาสูง 8 เมตร จำนวน 34 ต้น ฯลฯ</t>
  </si>
  <si>
    <t>- ติดตั้งชุดเสาไฟถนนโคมไฟแอลอีดี พลังงานแสงอาทิตย์ เสาสูง 8 เมตร จำนวน 156 ต้น ฯลฯ</t>
  </si>
  <si>
    <t>- เพื่อให้ประชาชนได้มีถนนใช้ในการคมนาคมได้สะดวกรวดเร็ว         - เพื่อความปลอดภัยในการใช้รถใช้ถนนในการเดินทาง</t>
  </si>
  <si>
    <t>โครงการก่อสร้างถนนคอนกรีตเสริมเหล็กสายหนองยนต์ หมู่ที่ 1 - โคกสะบ้า - หนองโพรง หมู่ที่ 9 (ช่วงที่ 1)</t>
  </si>
  <si>
    <t>- ก่อสร้างถนนคอนกรีตเสริมเหล็ก ขนาดกว้าง 4.00 เมตร ระยะทาง 200.00 เมตร หนา 0.15 เมตร หรือมีพื้นที่ไม่น้อยกว่า 800 ตร.ม. ฯลฯ</t>
  </si>
  <si>
    <t xml:space="preserve">โครงการบุกเบิกถนนลูกรังหรือหินผุสายหนองบัวช่องหาย หมู่ที่ 8 - บ้านหนังก้อง หมู่ที่ 1 </t>
  </si>
  <si>
    <t xml:space="preserve">- บุกเบิกถนนลูกรังหรือหินผุ ขนาดกว้าง 4.00 เมตร ระยะทาง 580.00 เมตร หนา 0.25 เมตร หรือมีพื้นที่ไม่น้อยกว่า  2,320 ตร.ม. ฯลฯ                                     </t>
  </si>
  <si>
    <t>พร้อมวางท่อ มอก. ขนาดเส้นผ่าศูนย์กลาง 0.40 เมตร จำนวน7 เมตร วางท่อ มอก. ขนาดเส้นผ่าศูนย์กลาง 0.80 เมตร จำนวน 8 เมตร และวางท่อ มอก. ขนาดเส้นผ่าศูนย์กลาง 1.00 เมตร จำนวน 8 เมตร</t>
  </si>
  <si>
    <t>- บุกเบิกถนนลูกรังหรือหินผุ ขนาดกว้าง 4.00  เมตร ระยะทาง 780.00เมตร หนา 0.25 เมตร หรือมีพื้นที่ไม่น้อยกว่า 3,120 ตร.ม.  ฯลฯ</t>
  </si>
  <si>
    <t>พร้อมวางท่อ มอก. ขนาดเส้นผ่าศูนย์กลาง 0.40 เมตร จำนวน 12 เมตร และวางท่อ มอก.ขนาดเส้นผ่าศูนย์กลาง 0.60 เมตร จำนวน 6 เมตร</t>
  </si>
  <si>
    <t>- เพื่อให้ประชาชนมีน้ำใช้ได้อย่างทั่วถึง</t>
  </si>
  <si>
    <t>- ย้ายหอถังระบบประปาหมู่บ้าน พร้อมวางท่อเมนจ่าย และขยายเขตระบบประปา ฯลฯ</t>
  </si>
  <si>
    <t>ประสิทธิภาพ การจ่ายน้ำ</t>
  </si>
  <si>
    <t>- ประชาชนมีน้ำใช้อุปโภคบริโภคอย่างเพียงพอและทั่วถึง</t>
  </si>
  <si>
    <t xml:space="preserve"> - เพื่อให้ประชาชนได้มีถนนใช้ในการคมนาคมได้สะดวกรวดเร็ว          - เพื่อความปลอดภัยในการใช้รถใช้ถนนในการเดินทาง</t>
  </si>
  <si>
    <t>โครงการย้ายหอถังระบบประปาหมู่บ้าน หน่วยสระน้ำหนองไทร หมู่ที่ 4 - ไปติดตั้งสระน้ำหนองโพรง หมู่ที่ 9</t>
  </si>
  <si>
    <t xml:space="preserve">โครงการจัดหาพร้อมติดตั้งชุดเสาไฟถนนโคมไฟแอลอีดีพลังงานแสงอาทิตย์แบบประกอบในชุดเดียวกัน  (ถนนสายบ้านหนังก้อง - บ้านหนองแห้ง) หมู่ที่ 1 </t>
  </si>
  <si>
    <t xml:space="preserve">โครงการจัดหาพร้อมติดตั้งชุดเสาไฟถนนโคมไฟแอลอีดีพลังงานแสงอาทิตย์แบบประกอบในชุดเดียวกัน  (ถนนสายบ้านโพรงจระเข้ - บ้านหนองขอน) หมู่ที่ 5,9 </t>
  </si>
  <si>
    <t xml:space="preserve">โครงการจัดหาพร้อมติดตั้งชุดเสาไฟถนนโคมไฟแอลอีดีพลังงานแสงอาทิตย์แบบประกอบในชุดเดียวกัน  (ถนนสายบ้านโพรงจระเข้ - บ้านท่าขนุนและถนนสายบ้านท่าขนุน - บ้านห้วยสอ) หมู่ที่ 5 </t>
  </si>
  <si>
    <t xml:space="preserve">โครงการจัดหาพร้อมติดตั้งชุดเสาไฟถนน  โคมไฟแอลอีดีพลังงานแสงอาทิตย์แบบประกอบในชุดเดียวกัน (ถนนสายรอบสระน้ำหนองไทร) หมู่ที่ 9 </t>
  </si>
  <si>
    <t xml:space="preserve"> - เพื่อให้ประชาชนมีไฟฟ้าส่องสว่างใช้อย่างทั่วถึงและมีความปลอดภัยในชีวิตและทรัพย์สินเพิ่มมากขึ้น      - เพื่อเป็นการส่งเสริมการท่องเที่ยวน้ำตกไพรสวรรค์ น้ำตกสายรุ้ง น้ำตกวังหินลาด                ฯลฯ</t>
  </si>
  <si>
    <t xml:space="preserve"> - เพื่อให้ประชาชนมีไฟฟ้าส่องสว่างใช้อย่างทั่วถึงและมีความปลอดภัยในชีวิตและทรัพย์สินเพิ่มมากขึ้น   - เพื่อเป็นการส่งเสริมการท่องเที่ยวน้ำตกไพรสวรรค์ น้ำตกสายรุ้ง น้ำตกวังหินลาด     ฯลฯ</t>
  </si>
  <si>
    <t xml:space="preserve"> - เพื่อให้ประชาชนมีไฟฟ้าส่องสว่างใช้อย่างทั่วถึงและมีความปลอดภัยในชีวิตและทรัพย์สินเพิ่มมากขึ้น    - เพื่อเป็นการส่งเสริมการท่องเที่ยวน้ำตกไพรสวรรค์ น้ำตกสายรุ้ง น้ำตกวังหินลาด          ฯลฯ</t>
  </si>
  <si>
    <t xml:space="preserve"> - เพื่อให้ประชาชนมีไฟฟ้าส่องสว่างใช้อย่างทั่วถึงและมีความปลอดภัยในชีวิตและทรัพย์สินเพิ่มมากขึ้น    - เพื่อเป็นการส่งเสริมการท่องเที่ยวน้ำตกลำปลอก                   ฯลฯ</t>
  </si>
  <si>
    <t xml:space="preserve"> - เพื่อให้ประชาชนมีไฟฟ้าส่องสว่างใช้อย่างทั่วถึงและมีความปลอดภัยในชีวิตและทรัพย์สินเพิ่มมากขึ้น     - เพื่อเป็นการพัฒนาแหล่งท่องเที่ยวและเป็นที่ออกกำลังกายในชุมชน   ฯลฯ</t>
  </si>
  <si>
    <t xml:space="preserve">โครงการจัดหาพร้อมติดตั้งชุดเสาไฟถนนโคมไฟแอลอีดีพลังงานแสงอาทิตย์แบบประกอบในชุดเดียวกัน (ถนนสายหนองแห้ง - ห้วยลึก - ห้วยจันทร์หอม) หมู่ที่ 1-2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</si>
</sst>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6"/>
      <name val="AngsanaUPC"/>
      <family val="1"/>
      <charset val="222"/>
    </font>
    <font>
      <sz val="16"/>
      <name val="AngsanaUPC"/>
      <family val="1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b/>
      <sz val="13"/>
      <color theme="1"/>
      <name val="TH SarabunPSK"/>
      <family val="2"/>
    </font>
    <font>
      <sz val="16"/>
      <name val="TH SarabunPSK"/>
      <family val="2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sz val="16"/>
      <name val="AngsanaUPC"/>
      <family val="1"/>
    </font>
    <font>
      <b/>
      <sz val="15"/>
      <color theme="1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2"/>
      <color theme="1"/>
      <name val="Tahoma"/>
      <family val="2"/>
      <charset val="222"/>
      <scheme val="minor"/>
    </font>
    <font>
      <sz val="15"/>
      <color theme="1"/>
      <name val="Tahoma"/>
      <family val="2"/>
      <charset val="222"/>
      <scheme val="minor"/>
    </font>
    <font>
      <b/>
      <shadow/>
      <sz val="18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4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5"/>
      <name val="TH SarabunPSK"/>
      <family val="2"/>
      <charset val="222"/>
    </font>
    <font>
      <b/>
      <sz val="15"/>
      <color theme="1"/>
      <name val="Tahoma"/>
      <family val="2"/>
      <charset val="222"/>
      <scheme val="minor"/>
    </font>
    <font>
      <sz val="14.5"/>
      <color theme="1"/>
      <name val="TH SarabunPSK"/>
      <family val="2"/>
    </font>
    <font>
      <sz val="15"/>
      <color theme="1"/>
      <name val="TH SarabunPSK"/>
      <family val="2"/>
      <charset val="222"/>
    </font>
    <font>
      <b/>
      <sz val="15.5"/>
      <color theme="1"/>
      <name val="TH SarabunPSK"/>
      <family val="2"/>
    </font>
    <font>
      <sz val="15.5"/>
      <color theme="1"/>
      <name val="Tahoma"/>
      <family val="2"/>
      <charset val="222"/>
      <scheme val="minor"/>
    </font>
    <font>
      <sz val="16"/>
      <name val="TH SarabunPSK"/>
      <family val="2"/>
      <charset val="222"/>
    </font>
    <font>
      <sz val="16"/>
      <name val="TH SarabunIT๙"/>
      <family val="2"/>
      <charset val="222"/>
    </font>
    <font>
      <b/>
      <sz val="16"/>
      <name val="TH SarabunPSK"/>
      <family val="2"/>
      <charset val="222"/>
    </font>
    <font>
      <sz val="8"/>
      <name val="Tahoma"/>
      <family val="2"/>
      <charset val="222"/>
      <scheme val="minor"/>
    </font>
    <font>
      <sz val="15"/>
      <color theme="1"/>
      <name val="TH SarabunIT๙"/>
      <family val="2"/>
      <charset val="222"/>
    </font>
    <font>
      <sz val="14.5"/>
      <color theme="1"/>
      <name val="TH SarabunPSK"/>
      <family val="2"/>
      <charset val="222"/>
    </font>
    <font>
      <sz val="16"/>
      <color theme="1"/>
      <name val="TH SarabunIT๙"/>
      <family val="2"/>
    </font>
    <font>
      <sz val="16"/>
      <color theme="1"/>
      <name val="TH SarabunIT๙"/>
      <family val="2"/>
      <charset val="222"/>
    </font>
    <font>
      <b/>
      <sz val="16"/>
      <name val="TH SarabunPSK"/>
      <family val="2"/>
    </font>
    <font>
      <b/>
      <sz val="20"/>
      <name val="TH SarabunPSK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name val="TH SarabunPSK"/>
      <family val="2"/>
      <charset val="222"/>
    </font>
    <font>
      <b/>
      <sz val="15"/>
      <name val="TH SarabunPSK"/>
      <family val="2"/>
      <charset val="222"/>
    </font>
    <font>
      <b/>
      <sz val="15"/>
      <name val="Arial"/>
      <family val="2"/>
      <charset val="222"/>
    </font>
    <font>
      <b/>
      <sz val="16"/>
      <color theme="1"/>
      <name val="TH SarabunPSK"/>
      <family val="2"/>
      <charset val="222"/>
    </font>
    <font>
      <b/>
      <sz val="15"/>
      <color theme="1"/>
      <name val="TH SarabunPSK"/>
      <family val="2"/>
      <charset val="222"/>
    </font>
    <font>
      <b/>
      <u/>
      <sz val="15"/>
      <color theme="1"/>
      <name val="TH SarabunPSK"/>
      <family val="2"/>
      <charset val="222"/>
    </font>
    <font>
      <b/>
      <sz val="14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3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17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12">
    <xf numFmtId="0" fontId="0" fillId="0" borderId="0" xfId="0"/>
    <xf numFmtId="0" fontId="3" fillId="0" borderId="1" xfId="0" applyFont="1" applyBorder="1" applyAlignment="1">
      <alignment vertical="top" wrapText="1"/>
    </xf>
    <xf numFmtId="0" fontId="8" fillId="0" borderId="0" xfId="0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49" fontId="7" fillId="0" borderId="0" xfId="0" applyNumberFormat="1" applyFont="1" applyAlignment="1">
      <alignment horizontal="left" vertical="top"/>
    </xf>
    <xf numFmtId="187" fontId="7" fillId="0" borderId="0" xfId="3" applyNumberFormat="1" applyFont="1" applyAlignment="1">
      <alignment horizontal="left" vertical="top"/>
    </xf>
    <xf numFmtId="49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11" fillId="0" borderId="0" xfId="0" applyFont="1"/>
    <xf numFmtId="0" fontId="0" fillId="0" borderId="10" xfId="0" applyBorder="1"/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187" fontId="10" fillId="6" borderId="1" xfId="0" applyNumberFormat="1" applyFont="1" applyFill="1" applyBorder="1"/>
    <xf numFmtId="0" fontId="0" fillId="0" borderId="14" xfId="0" applyBorder="1"/>
    <xf numFmtId="0" fontId="8" fillId="3" borderId="12" xfId="0" applyFont="1" applyFill="1" applyBorder="1" applyAlignment="1">
      <alignment vertical="center" wrapText="1"/>
    </xf>
    <xf numFmtId="0" fontId="8" fillId="3" borderId="14" xfId="0" applyFont="1" applyFill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3" borderId="10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center" wrapText="1"/>
    </xf>
    <xf numFmtId="187" fontId="10" fillId="4" borderId="1" xfId="3" applyNumberFormat="1" applyFont="1" applyFill="1" applyBorder="1" applyAlignment="1">
      <alignment horizontal="center" vertical="top" wrapText="1"/>
    </xf>
    <xf numFmtId="0" fontId="7" fillId="0" borderId="0" xfId="0" applyFont="1"/>
    <xf numFmtId="0" fontId="19" fillId="0" borderId="1" xfId="0" applyFont="1" applyBorder="1" applyAlignment="1">
      <alignment vertical="top" wrapText="1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187" fontId="10" fillId="9" borderId="1" xfId="0" applyNumberFormat="1" applyFont="1" applyFill="1" applyBorder="1" applyAlignment="1">
      <alignment horizontal="center" vertical="center"/>
    </xf>
    <xf numFmtId="0" fontId="10" fillId="0" borderId="0" xfId="0" applyFont="1"/>
    <xf numFmtId="49" fontId="3" fillId="0" borderId="0" xfId="0" applyNumberFormat="1" applyFont="1" applyAlignment="1">
      <alignment horizontal="center" vertical="top" wrapText="1"/>
    </xf>
    <xf numFmtId="187" fontId="10" fillId="7" borderId="1" xfId="3" applyNumberFormat="1" applyFont="1" applyFill="1" applyBorder="1" applyAlignment="1">
      <alignment horizontal="center" vertical="top" wrapText="1"/>
    </xf>
    <xf numFmtId="0" fontId="10" fillId="8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187" fontId="3" fillId="0" borderId="0" xfId="3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vertical="top" wrapText="1"/>
    </xf>
    <xf numFmtId="0" fontId="18" fillId="0" borderId="0" xfId="0" applyFont="1"/>
    <xf numFmtId="49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left" vertical="top"/>
    </xf>
    <xf numFmtId="0" fontId="21" fillId="0" borderId="14" xfId="0" applyFont="1" applyBorder="1"/>
    <xf numFmtId="0" fontId="21" fillId="0" borderId="0" xfId="0" applyFont="1"/>
    <xf numFmtId="0" fontId="22" fillId="0" borderId="0" xfId="0" applyFont="1"/>
    <xf numFmtId="0" fontId="10" fillId="7" borderId="1" xfId="0" applyFont="1" applyFill="1" applyBorder="1" applyAlignment="1">
      <alignment horizontal="center"/>
    </xf>
    <xf numFmtId="187" fontId="12" fillId="0" borderId="1" xfId="3" applyNumberFormat="1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3" fontId="18" fillId="7" borderId="1" xfId="0" applyNumberFormat="1" applyFont="1" applyFill="1" applyBorder="1" applyAlignment="1">
      <alignment horizontal="center" vertical="center" wrapText="1"/>
    </xf>
    <xf numFmtId="0" fontId="18" fillId="4" borderId="4" xfId="3" applyNumberFormat="1" applyFont="1" applyFill="1" applyBorder="1" applyAlignment="1">
      <alignment horizontal="center" vertical="center" wrapText="1"/>
    </xf>
    <xf numFmtId="0" fontId="18" fillId="4" borderId="6" xfId="3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5" fillId="0" borderId="4" xfId="0" applyFont="1" applyBorder="1" applyAlignment="1">
      <alignment vertical="center" wrapText="1"/>
    </xf>
    <xf numFmtId="0" fontId="25" fillId="0" borderId="5" xfId="0" applyFont="1" applyBorder="1" applyAlignment="1">
      <alignment vertical="center" wrapText="1"/>
    </xf>
    <xf numFmtId="0" fontId="25" fillId="0" borderId="6" xfId="0" applyFont="1" applyBorder="1" applyAlignment="1">
      <alignment vertical="center" wrapText="1"/>
    </xf>
    <xf numFmtId="0" fontId="25" fillId="0" borderId="5" xfId="0" applyFont="1" applyBorder="1" applyAlignment="1">
      <alignment horizontal="left" vertical="center"/>
    </xf>
    <xf numFmtId="0" fontId="25" fillId="0" borderId="5" xfId="0" applyFont="1" applyBorder="1" applyAlignment="1">
      <alignment vertical="top" wrapText="1"/>
    </xf>
    <xf numFmtId="0" fontId="25" fillId="0" borderId="5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top" wrapText="1"/>
    </xf>
    <xf numFmtId="0" fontId="25" fillId="0" borderId="6" xfId="0" applyFont="1" applyBorder="1" applyAlignment="1">
      <alignment horizontal="left" vertical="top" wrapText="1"/>
    </xf>
    <xf numFmtId="0" fontId="25" fillId="0" borderId="1" xfId="0" applyFont="1" applyBorder="1" applyAlignment="1">
      <alignment vertical="top" wrapText="1"/>
    </xf>
    <xf numFmtId="0" fontId="25" fillId="0" borderId="4" xfId="0" applyFont="1" applyBorder="1" applyAlignment="1">
      <alignment vertical="top" wrapText="1"/>
    </xf>
    <xf numFmtId="0" fontId="25" fillId="0" borderId="6" xfId="0" applyFont="1" applyBorder="1" applyAlignment="1">
      <alignment vertical="top" wrapText="1"/>
    </xf>
    <xf numFmtId="0" fontId="25" fillId="0" borderId="6" xfId="0" applyFont="1" applyBorder="1" applyAlignment="1">
      <alignment horizontal="left" vertical="center" wrapText="1"/>
    </xf>
    <xf numFmtId="0" fontId="18" fillId="12" borderId="1" xfId="0" applyFont="1" applyFill="1" applyBorder="1"/>
    <xf numFmtId="0" fontId="10" fillId="0" borderId="0" xfId="0" applyFont="1" applyAlignment="1">
      <alignment horizontal="center"/>
    </xf>
    <xf numFmtId="0" fontId="26" fillId="0" borderId="0" xfId="0" applyFont="1"/>
    <xf numFmtId="187" fontId="12" fillId="0" borderId="1" xfId="6" applyNumberFormat="1" applyFont="1" applyBorder="1" applyAlignment="1">
      <alignment horizontal="center" vertical="top" wrapText="1"/>
    </xf>
    <xf numFmtId="0" fontId="10" fillId="4" borderId="4" xfId="3" applyNumberFormat="1" applyFont="1" applyFill="1" applyBorder="1" applyAlignment="1">
      <alignment horizontal="center" vertical="center" wrapText="1"/>
    </xf>
    <xf numFmtId="0" fontId="10" fillId="4" borderId="6" xfId="3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top" wrapText="1"/>
    </xf>
    <xf numFmtId="187" fontId="9" fillId="6" borderId="6" xfId="0" applyNumberFormat="1" applyFont="1" applyFill="1" applyBorder="1"/>
    <xf numFmtId="49" fontId="12" fillId="0" borderId="1" xfId="0" applyNumberFormat="1" applyFont="1" applyBorder="1" applyAlignment="1">
      <alignment horizontal="left" vertical="top" wrapText="1"/>
    </xf>
    <xf numFmtId="0" fontId="27" fillId="0" borderId="1" xfId="0" applyFont="1" applyBorder="1" applyAlignment="1">
      <alignment horizontal="center" vertical="top" wrapText="1"/>
    </xf>
    <xf numFmtId="0" fontId="18" fillId="0" borderId="0" xfId="0" applyFont="1" applyAlignment="1">
      <alignment vertical="center"/>
    </xf>
    <xf numFmtId="0" fontId="29" fillId="0" borderId="0" xfId="0" applyFont="1"/>
    <xf numFmtId="0" fontId="12" fillId="0" borderId="1" xfId="0" applyFont="1" applyBorder="1" applyAlignment="1">
      <alignment horizontal="center" vertical="top" wrapText="1"/>
    </xf>
    <xf numFmtId="187" fontId="12" fillId="0" borderId="1" xfId="5" applyNumberFormat="1" applyFont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87" fontId="12" fillId="0" borderId="1" xfId="6" applyNumberFormat="1" applyFont="1" applyBorder="1" applyAlignment="1">
      <alignment horizontal="left" vertical="top" wrapText="1"/>
    </xf>
    <xf numFmtId="49" fontId="12" fillId="0" borderId="1" xfId="0" applyNumberFormat="1" applyFont="1" applyBorder="1" applyAlignment="1">
      <alignment horizontal="center" vertical="top" wrapText="1"/>
    </xf>
    <xf numFmtId="49" fontId="30" fillId="0" borderId="1" xfId="0" applyNumberFormat="1" applyFont="1" applyBorder="1" applyAlignment="1">
      <alignment horizontal="left" vertical="top" wrapText="1"/>
    </xf>
    <xf numFmtId="0" fontId="31" fillId="0" borderId="1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187" fontId="3" fillId="0" borderId="1" xfId="1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187" fontId="4" fillId="0" borderId="1" xfId="3" applyNumberFormat="1" applyFont="1" applyBorder="1" applyAlignment="1">
      <alignment horizontal="center" vertical="top" wrapText="1"/>
    </xf>
    <xf numFmtId="187" fontId="3" fillId="0" borderId="1" xfId="6" applyNumberFormat="1" applyFont="1" applyBorder="1" applyAlignment="1">
      <alignment horizontal="center" vertical="top" wrapText="1"/>
    </xf>
    <xf numFmtId="0" fontId="12" fillId="3" borderId="6" xfId="0" applyFont="1" applyFill="1" applyBorder="1" applyAlignment="1">
      <alignment horizontal="center" vertical="top" wrapText="1"/>
    </xf>
    <xf numFmtId="0" fontId="31" fillId="0" borderId="1" xfId="0" applyFont="1" applyBorder="1" applyAlignment="1">
      <alignment horizontal="center" vertical="top" wrapText="1"/>
    </xf>
    <xf numFmtId="49" fontId="31" fillId="0" borderId="1" xfId="0" applyNumberFormat="1" applyFont="1" applyBorder="1" applyAlignment="1">
      <alignment horizontal="left" vertical="top" wrapText="1"/>
    </xf>
    <xf numFmtId="187" fontId="31" fillId="0" borderId="1" xfId="6" applyNumberFormat="1" applyFont="1" applyBorder="1" applyAlignment="1">
      <alignment horizontal="center" vertical="top" wrapText="1"/>
    </xf>
    <xf numFmtId="187" fontId="31" fillId="0" borderId="1" xfId="6" applyNumberFormat="1" applyFont="1" applyBorder="1" applyAlignment="1">
      <alignment horizontal="left" vertical="top" wrapText="1"/>
    </xf>
    <xf numFmtId="49" fontId="31" fillId="0" borderId="1" xfId="0" applyNumberFormat="1" applyFont="1" applyBorder="1" applyAlignment="1">
      <alignment horizontal="center" vertical="top" wrapText="1"/>
    </xf>
    <xf numFmtId="187" fontId="10" fillId="7" borderId="6" xfId="3" applyNumberFormat="1" applyFont="1" applyFill="1" applyBorder="1" applyAlignment="1">
      <alignment horizontal="center" vertical="top" wrapText="1"/>
    </xf>
    <xf numFmtId="0" fontId="10" fillId="4" borderId="1" xfId="3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33" fillId="0" borderId="0" xfId="0" applyFont="1"/>
    <xf numFmtId="49" fontId="19" fillId="0" borderId="1" xfId="0" applyNumberFormat="1" applyFont="1" applyBorder="1" applyAlignment="1">
      <alignment vertical="top" wrapText="1"/>
    </xf>
    <xf numFmtId="187" fontId="19" fillId="0" borderId="1" xfId="5" applyNumberFormat="1" applyFont="1" applyBorder="1" applyAlignment="1">
      <alignment horizontal="center" vertical="top" wrapText="1"/>
    </xf>
    <xf numFmtId="0" fontId="27" fillId="0" borderId="1" xfId="0" applyFont="1" applyBorder="1" applyAlignment="1">
      <alignment vertical="top" wrapText="1"/>
    </xf>
    <xf numFmtId="0" fontId="36" fillId="0" borderId="14" xfId="0" applyFont="1" applyBorder="1" applyAlignment="1">
      <alignment horizontal="left" vertical="top" wrapText="1"/>
    </xf>
    <xf numFmtId="0" fontId="35" fillId="0" borderId="14" xfId="0" applyFont="1" applyBorder="1" applyAlignment="1">
      <alignment vertical="top" wrapText="1"/>
    </xf>
    <xf numFmtId="49" fontId="34" fillId="0" borderId="14" xfId="0" applyNumberFormat="1" applyFont="1" applyBorder="1" applyAlignment="1">
      <alignment horizontal="left" vertical="top" wrapText="1"/>
    </xf>
    <xf numFmtId="187" fontId="34" fillId="0" borderId="14" xfId="3" applyNumberFormat="1" applyFont="1" applyBorder="1" applyAlignment="1">
      <alignment horizontal="center" vertical="top" wrapText="1"/>
    </xf>
    <xf numFmtId="49" fontId="34" fillId="0" borderId="14" xfId="0" applyNumberFormat="1" applyFont="1" applyBorder="1" applyAlignment="1">
      <alignment horizontal="center" vertical="top" wrapText="1"/>
    </xf>
    <xf numFmtId="0" fontId="38" fillId="0" borderId="1" xfId="0" applyFont="1" applyBorder="1" applyAlignment="1">
      <alignment vertical="top" wrapText="1"/>
    </xf>
    <xf numFmtId="0" fontId="31" fillId="0" borderId="1" xfId="0" applyFont="1" applyBorder="1" applyAlignment="1">
      <alignment vertical="top" wrapText="1"/>
    </xf>
    <xf numFmtId="187" fontId="28" fillId="0" borderId="1" xfId="3" applyNumberFormat="1" applyFont="1" applyBorder="1" applyAlignment="1">
      <alignment horizontal="center" vertical="top" wrapText="1"/>
    </xf>
    <xf numFmtId="49" fontId="28" fillId="0" borderId="1" xfId="0" applyNumberFormat="1" applyFont="1" applyBorder="1" applyAlignment="1">
      <alignment horizontal="left" vertical="top" wrapText="1"/>
    </xf>
    <xf numFmtId="49" fontId="28" fillId="0" borderId="1" xfId="0" applyNumberFormat="1" applyFont="1" applyBorder="1" applyAlignment="1">
      <alignment horizontal="center" vertical="top" wrapText="1"/>
    </xf>
    <xf numFmtId="0" fontId="31" fillId="0" borderId="9" xfId="0" applyFont="1" applyBorder="1" applyAlignment="1">
      <alignment vertical="top" wrapText="1"/>
    </xf>
    <xf numFmtId="0" fontId="18" fillId="4" borderId="5" xfId="3" applyNumberFormat="1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top" wrapText="1"/>
    </xf>
    <xf numFmtId="3" fontId="18" fillId="7" borderId="6" xfId="0" applyNumberFormat="1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top" wrapText="1"/>
    </xf>
    <xf numFmtId="0" fontId="31" fillId="0" borderId="7" xfId="0" applyFont="1" applyBorder="1" applyAlignment="1">
      <alignment vertical="top" wrapText="1"/>
    </xf>
    <xf numFmtId="0" fontId="38" fillId="0" borderId="9" xfId="0" applyFont="1" applyBorder="1" applyAlignment="1">
      <alignment vertical="top" wrapText="1"/>
    </xf>
    <xf numFmtId="49" fontId="28" fillId="0" borderId="12" xfId="0" applyNumberFormat="1" applyFont="1" applyBorder="1" applyAlignment="1">
      <alignment horizontal="left" vertical="top" wrapText="1"/>
    </xf>
    <xf numFmtId="0" fontId="38" fillId="0" borderId="14" xfId="0" applyFont="1" applyBorder="1" applyAlignment="1">
      <alignment vertical="top" wrapText="1"/>
    </xf>
    <xf numFmtId="49" fontId="28" fillId="0" borderId="14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center" vertical="top" wrapText="1"/>
    </xf>
    <xf numFmtId="49" fontId="14" fillId="0" borderId="1" xfId="0" applyNumberFormat="1" applyFont="1" applyBorder="1" applyAlignment="1">
      <alignment horizontal="left" vertical="top" wrapText="1"/>
    </xf>
    <xf numFmtId="0" fontId="39" fillId="0" borderId="1" xfId="0" applyFont="1" applyBorder="1" applyAlignment="1">
      <alignment horizontal="center" vertical="top" wrapText="1"/>
    </xf>
    <xf numFmtId="0" fontId="39" fillId="0" borderId="1" xfId="0" applyFont="1" applyBorder="1" applyAlignment="1">
      <alignment vertical="top" wrapText="1"/>
    </xf>
    <xf numFmtId="3" fontId="39" fillId="0" borderId="1" xfId="0" applyNumberFormat="1" applyFont="1" applyBorder="1" applyAlignment="1">
      <alignment horizontal="center" vertical="top" wrapText="1"/>
    </xf>
    <xf numFmtId="49" fontId="14" fillId="0" borderId="1" xfId="0" applyNumberFormat="1" applyFont="1" applyBorder="1" applyAlignment="1">
      <alignment horizontal="center" vertical="top" wrapText="1"/>
    </xf>
    <xf numFmtId="0" fontId="40" fillId="0" borderId="3" xfId="0" applyFont="1" applyBorder="1" applyAlignment="1">
      <alignment vertical="top" wrapText="1"/>
    </xf>
    <xf numFmtId="0" fontId="41" fillId="0" borderId="3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49" fontId="42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187" fontId="42" fillId="0" borderId="1" xfId="3" applyNumberFormat="1" applyFont="1" applyBorder="1" applyAlignment="1">
      <alignment horizontal="center" vertical="top" wrapText="1"/>
    </xf>
    <xf numFmtId="49" fontId="42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61" fontId="46" fillId="2" borderId="4" xfId="0" applyNumberFormat="1" applyFont="1" applyFill="1" applyBorder="1" applyAlignment="1">
      <alignment horizontal="center" vertical="center"/>
    </xf>
    <xf numFmtId="61" fontId="46" fillId="2" borderId="6" xfId="0" applyNumberFormat="1" applyFont="1" applyFill="1" applyBorder="1" applyAlignment="1">
      <alignment horizontal="center" vertical="center"/>
    </xf>
    <xf numFmtId="61" fontId="46" fillId="0" borderId="18" xfId="0" applyNumberFormat="1" applyFont="1" applyBorder="1"/>
    <xf numFmtId="61" fontId="47" fillId="0" borderId="18" xfId="0" applyNumberFormat="1" applyFont="1" applyBorder="1"/>
    <xf numFmtId="61" fontId="47" fillId="0" borderId="2" xfId="0" applyNumberFormat="1" applyFont="1" applyBorder="1"/>
    <xf numFmtId="0" fontId="49" fillId="0" borderId="19" xfId="0" applyFont="1" applyBorder="1"/>
    <xf numFmtId="0" fontId="49" fillId="0" borderId="19" xfId="0" applyFont="1" applyBorder="1" applyAlignment="1">
      <alignment horizontal="center"/>
    </xf>
    <xf numFmtId="3" fontId="49" fillId="0" borderId="19" xfId="0" applyNumberFormat="1" applyFont="1" applyBorder="1" applyAlignment="1">
      <alignment horizontal="center"/>
    </xf>
    <xf numFmtId="0" fontId="49" fillId="0" borderId="2" xfId="0" applyFont="1" applyBorder="1" applyAlignment="1">
      <alignment horizontal="center"/>
    </xf>
    <xf numFmtId="3" fontId="49" fillId="0" borderId="2" xfId="0" applyNumberFormat="1" applyFont="1" applyBorder="1" applyAlignment="1">
      <alignment horizontal="center"/>
    </xf>
    <xf numFmtId="61" fontId="46" fillId="4" borderId="16" xfId="0" applyNumberFormat="1" applyFont="1" applyFill="1" applyBorder="1" applyAlignment="1">
      <alignment horizontal="center"/>
    </xf>
    <xf numFmtId="0" fontId="49" fillId="4" borderId="16" xfId="0" applyFont="1" applyFill="1" applyBorder="1" applyAlignment="1">
      <alignment horizontal="center"/>
    </xf>
    <xf numFmtId="3" fontId="49" fillId="4" borderId="16" xfId="0" applyNumberFormat="1" applyFont="1" applyFill="1" applyBorder="1" applyAlignment="1">
      <alignment horizontal="center"/>
    </xf>
    <xf numFmtId="3" fontId="49" fillId="4" borderId="20" xfId="0" applyNumberFormat="1" applyFont="1" applyFill="1" applyBorder="1" applyAlignment="1">
      <alignment horizontal="center"/>
    </xf>
    <xf numFmtId="0" fontId="49" fillId="4" borderId="20" xfId="0" applyFont="1" applyFill="1" applyBorder="1" applyAlignment="1">
      <alignment horizontal="center"/>
    </xf>
    <xf numFmtId="61" fontId="46" fillId="5" borderId="6" xfId="0" applyNumberFormat="1" applyFont="1" applyFill="1" applyBorder="1" applyAlignment="1">
      <alignment horizontal="center"/>
    </xf>
    <xf numFmtId="3" fontId="49" fillId="5" borderId="6" xfId="0" applyNumberFormat="1" applyFont="1" applyFill="1" applyBorder="1" applyAlignment="1">
      <alignment horizontal="center"/>
    </xf>
    <xf numFmtId="3" fontId="49" fillId="5" borderId="13" xfId="0" applyNumberFormat="1" applyFont="1" applyFill="1" applyBorder="1" applyAlignment="1">
      <alignment horizontal="center"/>
    </xf>
    <xf numFmtId="3" fontId="50" fillId="5" borderId="1" xfId="0" applyNumberFormat="1" applyFont="1" applyFill="1" applyBorder="1" applyAlignment="1">
      <alignment horizontal="center"/>
    </xf>
    <xf numFmtId="3" fontId="49" fillId="5" borderId="8" xfId="0" applyNumberFormat="1" applyFont="1" applyFill="1" applyBorder="1" applyAlignment="1">
      <alignment horizontal="center"/>
    </xf>
    <xf numFmtId="0" fontId="49" fillId="0" borderId="20" xfId="0" applyFont="1" applyBorder="1"/>
    <xf numFmtId="0" fontId="49" fillId="0" borderId="20" xfId="0" applyFont="1" applyBorder="1" applyAlignment="1">
      <alignment horizontal="center"/>
    </xf>
    <xf numFmtId="3" fontId="49" fillId="0" borderId="20" xfId="0" applyNumberFormat="1" applyFont="1" applyBorder="1" applyAlignment="1">
      <alignment horizontal="center"/>
    </xf>
    <xf numFmtId="0" fontId="49" fillId="0" borderId="20" xfId="0" applyFont="1" applyBorder="1" applyAlignment="1">
      <alignment horizontal="right" vertical="center"/>
    </xf>
    <xf numFmtId="61" fontId="46" fillId="4" borderId="16" xfId="0" applyNumberFormat="1" applyFont="1" applyFill="1" applyBorder="1" applyAlignment="1">
      <alignment horizontal="center" vertical="top"/>
    </xf>
    <xf numFmtId="0" fontId="49" fillId="4" borderId="16" xfId="0" applyFont="1" applyFill="1" applyBorder="1" applyAlignment="1">
      <alignment horizontal="center" vertical="top"/>
    </xf>
    <xf numFmtId="3" fontId="49" fillId="4" borderId="16" xfId="0" applyNumberFormat="1" applyFont="1" applyFill="1" applyBorder="1" applyAlignment="1">
      <alignment horizontal="center" vertical="top"/>
    </xf>
    <xf numFmtId="187" fontId="49" fillId="4" borderId="16" xfId="1" applyNumberFormat="1" applyFont="1" applyFill="1" applyBorder="1" applyAlignment="1">
      <alignment horizontal="right" vertical="top"/>
    </xf>
    <xf numFmtId="187" fontId="49" fillId="4" borderId="16" xfId="1" applyNumberFormat="1" applyFont="1" applyFill="1" applyBorder="1" applyAlignment="1">
      <alignment horizontal="center" vertical="top"/>
    </xf>
    <xf numFmtId="49" fontId="20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8" fillId="0" borderId="1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top" wrapText="1"/>
    </xf>
    <xf numFmtId="0" fontId="25" fillId="0" borderId="4" xfId="0" applyFont="1" applyBorder="1" applyAlignment="1">
      <alignment horizontal="left" vertical="top" wrapText="1"/>
    </xf>
    <xf numFmtId="0" fontId="25" fillId="0" borderId="6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0" fontId="25" fillId="0" borderId="5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/>
    </xf>
    <xf numFmtId="0" fontId="25" fillId="0" borderId="6" xfId="0" applyFont="1" applyBorder="1" applyAlignment="1">
      <alignment horizontal="left" vertical="top"/>
    </xf>
    <xf numFmtId="0" fontId="24" fillId="0" borderId="4" xfId="0" applyFont="1" applyBorder="1" applyAlignment="1">
      <alignment horizontal="center" vertical="top" wrapText="1"/>
    </xf>
    <xf numFmtId="0" fontId="24" fillId="0" borderId="5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3" fillId="0" borderId="4" xfId="0" applyFont="1" applyBorder="1" applyAlignment="1">
      <alignment horizontal="center" vertical="top"/>
    </xf>
    <xf numFmtId="0" fontId="23" fillId="0" borderId="5" xfId="0" applyFont="1" applyBorder="1" applyAlignment="1">
      <alignment horizontal="center" vertical="top"/>
    </xf>
    <xf numFmtId="61" fontId="46" fillId="2" borderId="4" xfId="0" applyNumberFormat="1" applyFont="1" applyFill="1" applyBorder="1" applyAlignment="1">
      <alignment horizontal="center" vertical="center"/>
    </xf>
    <xf numFmtId="61" fontId="46" fillId="2" borderId="6" xfId="0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8" fillId="0" borderId="2" xfId="0" applyFont="1" applyBorder="1" applyAlignment="1">
      <alignment horizontal="left" vertical="top"/>
    </xf>
    <xf numFmtId="0" fontId="43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61" fontId="45" fillId="0" borderId="3" xfId="0" applyNumberFormat="1" applyFont="1" applyBorder="1" applyAlignment="1">
      <alignment horizontal="center" vertical="center"/>
    </xf>
    <xf numFmtId="61" fontId="46" fillId="2" borderId="5" xfId="0" applyNumberFormat="1" applyFont="1" applyFill="1" applyBorder="1" applyAlignment="1">
      <alignment horizontal="center" vertical="center"/>
    </xf>
    <xf numFmtId="61" fontId="46" fillId="2" borderId="1" xfId="0" applyNumberFormat="1" applyFont="1" applyFill="1" applyBorder="1" applyAlignment="1">
      <alignment horizontal="center" vertical="center"/>
    </xf>
    <xf numFmtId="61" fontId="46" fillId="2" borderId="7" xfId="0" applyNumberFormat="1" applyFont="1" applyFill="1" applyBorder="1" applyAlignment="1">
      <alignment horizontal="center" vertical="center"/>
    </xf>
    <xf numFmtId="61" fontId="46" fillId="2" borderId="8" xfId="0" applyNumberFormat="1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18" fillId="10" borderId="1" xfId="0" applyFont="1" applyFill="1" applyBorder="1" applyAlignment="1">
      <alignment horizontal="center" vertical="center" wrapText="1"/>
    </xf>
    <xf numFmtId="49" fontId="18" fillId="10" borderId="1" xfId="0" applyNumberFormat="1" applyFont="1" applyFill="1" applyBorder="1" applyAlignment="1">
      <alignment horizontal="center" vertical="center" wrapText="1"/>
    </xf>
    <xf numFmtId="187" fontId="18" fillId="4" borderId="1" xfId="3" applyNumberFormat="1" applyFont="1" applyFill="1" applyBorder="1" applyAlignment="1">
      <alignment horizontal="center" vertical="center" wrapText="1"/>
    </xf>
    <xf numFmtId="187" fontId="18" fillId="13" borderId="1" xfId="3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49" fontId="18" fillId="1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49" fontId="18" fillId="13" borderId="4" xfId="0" applyNumberFormat="1" applyFont="1" applyFill="1" applyBorder="1" applyAlignment="1">
      <alignment horizontal="center" vertical="center" wrapText="1"/>
    </xf>
    <xf numFmtId="49" fontId="18" fillId="13" borderId="5" xfId="0" applyNumberFormat="1" applyFont="1" applyFill="1" applyBorder="1" applyAlignment="1">
      <alignment horizontal="center" vertical="center" wrapText="1"/>
    </xf>
    <xf numFmtId="49" fontId="18" fillId="13" borderId="6" xfId="0" applyNumberFormat="1" applyFont="1" applyFill="1" applyBorder="1" applyAlignment="1">
      <alignment horizontal="center" vertical="center" wrapText="1"/>
    </xf>
    <xf numFmtId="187" fontId="18" fillId="13" borderId="4" xfId="3" applyNumberFormat="1" applyFont="1" applyFill="1" applyBorder="1" applyAlignment="1">
      <alignment horizontal="center" vertical="center" wrapText="1"/>
    </xf>
    <xf numFmtId="187" fontId="18" fillId="13" borderId="5" xfId="3" applyNumberFormat="1" applyFont="1" applyFill="1" applyBorder="1" applyAlignment="1">
      <alignment horizontal="center" vertical="center" wrapText="1"/>
    </xf>
    <xf numFmtId="187" fontId="18" fillId="13" borderId="6" xfId="3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6" borderId="13" xfId="0" applyFont="1" applyFill="1" applyBorder="1" applyAlignment="1">
      <alignment horizontal="center"/>
    </xf>
    <xf numFmtId="0" fontId="18" fillId="6" borderId="3" xfId="0" applyFont="1" applyFill="1" applyBorder="1" applyAlignment="1">
      <alignment horizontal="center"/>
    </xf>
    <xf numFmtId="0" fontId="18" fillId="6" borderId="11" xfId="0" applyFont="1" applyFill="1" applyBorder="1" applyAlignment="1">
      <alignment horizontal="center"/>
    </xf>
    <xf numFmtId="0" fontId="18" fillId="9" borderId="7" xfId="0" applyFont="1" applyFill="1" applyBorder="1" applyAlignment="1">
      <alignment horizontal="center" vertical="center"/>
    </xf>
    <xf numFmtId="0" fontId="18" fillId="9" borderId="8" xfId="0" applyFont="1" applyFill="1" applyBorder="1" applyAlignment="1">
      <alignment horizontal="center" vertical="center"/>
    </xf>
    <xf numFmtId="0" fontId="18" fillId="10" borderId="4" xfId="0" applyFont="1" applyFill="1" applyBorder="1" applyAlignment="1">
      <alignment horizontal="center" vertical="center" wrapText="1"/>
    </xf>
    <xf numFmtId="0" fontId="18" fillId="10" borderId="5" xfId="0" applyFont="1" applyFill="1" applyBorder="1" applyAlignment="1">
      <alignment horizontal="center" vertical="center" wrapText="1"/>
    </xf>
    <xf numFmtId="0" fontId="18" fillId="10" borderId="6" xfId="0" applyFont="1" applyFill="1" applyBorder="1" applyAlignment="1">
      <alignment horizontal="center" vertical="center" wrapText="1"/>
    </xf>
    <xf numFmtId="49" fontId="18" fillId="10" borderId="4" xfId="0" applyNumberFormat="1" applyFont="1" applyFill="1" applyBorder="1" applyAlignment="1">
      <alignment horizontal="center" vertical="center" wrapText="1"/>
    </xf>
    <xf numFmtId="49" fontId="18" fillId="10" borderId="5" xfId="0" applyNumberFormat="1" applyFont="1" applyFill="1" applyBorder="1" applyAlignment="1">
      <alignment horizontal="center" vertical="center" wrapText="1"/>
    </xf>
    <xf numFmtId="49" fontId="18" fillId="10" borderId="6" xfId="0" applyNumberFormat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/>
    </xf>
    <xf numFmtId="0" fontId="18" fillId="12" borderId="1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0" fillId="7" borderId="7" xfId="0" applyFont="1" applyFill="1" applyBorder="1" applyAlignment="1">
      <alignment horizontal="center"/>
    </xf>
    <xf numFmtId="0" fontId="10" fillId="7" borderId="8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 vertical="top" wrapText="1"/>
    </xf>
    <xf numFmtId="0" fontId="10" fillId="4" borderId="9" xfId="0" applyFont="1" applyFill="1" applyBorder="1" applyAlignment="1">
      <alignment horizontal="center" vertical="top" wrapText="1"/>
    </xf>
    <xf numFmtId="0" fontId="10" fillId="4" borderId="8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187" fontId="10" fillId="4" borderId="1" xfId="3" applyNumberFormat="1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49" fontId="10" fillId="11" borderId="1" xfId="0" applyNumberFormat="1" applyFont="1" applyFill="1" applyBorder="1" applyAlignment="1">
      <alignment horizontal="center" vertical="center" wrapText="1"/>
    </xf>
    <xf numFmtId="187" fontId="10" fillId="13" borderId="1" xfId="3" applyNumberFormat="1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center"/>
    </xf>
    <xf numFmtId="49" fontId="10" fillId="13" borderId="1" xfId="0" applyNumberFormat="1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top" wrapText="1"/>
    </xf>
    <xf numFmtId="0" fontId="7" fillId="7" borderId="3" xfId="0" applyFont="1" applyFill="1" applyBorder="1" applyAlignment="1">
      <alignment horizontal="center" vertical="top" wrapText="1"/>
    </xf>
    <xf numFmtId="0" fontId="7" fillId="7" borderId="11" xfId="0" applyFont="1" applyFill="1" applyBorder="1" applyAlignment="1">
      <alignment horizontal="center" vertical="top" wrapText="1"/>
    </xf>
    <xf numFmtId="0" fontId="16" fillId="0" borderId="0" xfId="0" applyFont="1" applyAlignment="1">
      <alignment horizontal="center" vertical="center"/>
    </xf>
    <xf numFmtId="61" fontId="16" fillId="0" borderId="3" xfId="0" applyNumberFormat="1" applyFont="1" applyBorder="1" applyAlignment="1">
      <alignment horizontal="center" vertical="center"/>
    </xf>
    <xf numFmtId="49" fontId="10" fillId="13" borderId="4" xfId="0" applyNumberFormat="1" applyFont="1" applyFill="1" applyBorder="1" applyAlignment="1">
      <alignment horizontal="center" vertical="center" wrapText="1"/>
    </xf>
    <xf numFmtId="49" fontId="10" fillId="13" borderId="5" xfId="0" applyNumberFormat="1" applyFont="1" applyFill="1" applyBorder="1" applyAlignment="1">
      <alignment horizontal="center" vertical="center" wrapText="1"/>
    </xf>
    <xf numFmtId="49" fontId="10" fillId="13" borderId="6" xfId="0" applyNumberFormat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top" wrapText="1"/>
    </xf>
    <xf numFmtId="0" fontId="7" fillId="7" borderId="9" xfId="0" applyFont="1" applyFill="1" applyBorder="1" applyAlignment="1">
      <alignment horizontal="center" vertical="top" wrapText="1"/>
    </xf>
    <xf numFmtId="0" fontId="7" fillId="7" borderId="8" xfId="0" applyFont="1" applyFill="1" applyBorder="1" applyAlignment="1">
      <alignment horizontal="center" vertical="top" wrapText="1"/>
    </xf>
    <xf numFmtId="0" fontId="10" fillId="11" borderId="4" xfId="0" applyFont="1" applyFill="1" applyBorder="1" applyAlignment="1">
      <alignment horizontal="center" vertical="center" wrapText="1"/>
    </xf>
    <xf numFmtId="0" fontId="10" fillId="11" borderId="5" xfId="0" applyFont="1" applyFill="1" applyBorder="1" applyAlignment="1">
      <alignment horizontal="center" vertical="center" wrapText="1"/>
    </xf>
    <xf numFmtId="0" fontId="10" fillId="11" borderId="6" xfId="0" applyFont="1" applyFill="1" applyBorder="1" applyAlignment="1">
      <alignment horizontal="center" vertical="center" wrapText="1"/>
    </xf>
    <xf numFmtId="49" fontId="10" fillId="11" borderId="4" xfId="0" applyNumberFormat="1" applyFont="1" applyFill="1" applyBorder="1" applyAlignment="1">
      <alignment horizontal="center" vertical="center" wrapText="1"/>
    </xf>
    <xf numFmtId="49" fontId="10" fillId="11" borderId="5" xfId="0" applyNumberFormat="1" applyFont="1" applyFill="1" applyBorder="1" applyAlignment="1">
      <alignment horizontal="center" vertical="center" wrapText="1"/>
    </xf>
    <xf numFmtId="49" fontId="10" fillId="11" borderId="6" xfId="0" applyNumberFormat="1" applyFont="1" applyFill="1" applyBorder="1" applyAlignment="1">
      <alignment horizontal="center" vertical="center" wrapText="1"/>
    </xf>
    <xf numFmtId="187" fontId="10" fillId="13" borderId="4" xfId="3" applyNumberFormat="1" applyFont="1" applyFill="1" applyBorder="1" applyAlignment="1">
      <alignment horizontal="left" vertical="center" wrapText="1"/>
    </xf>
    <xf numFmtId="187" fontId="10" fillId="13" borderId="5" xfId="3" applyNumberFormat="1" applyFont="1" applyFill="1" applyBorder="1" applyAlignment="1">
      <alignment horizontal="left" vertical="center" wrapText="1"/>
    </xf>
    <xf numFmtId="187" fontId="10" fillId="13" borderId="6" xfId="3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7" fillId="7" borderId="1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top"/>
    </xf>
    <xf numFmtId="0" fontId="51" fillId="0" borderId="1" xfId="0" applyFont="1" applyBorder="1" applyAlignment="1">
      <alignment horizontal="center" vertical="top" wrapText="1"/>
    </xf>
    <xf numFmtId="0" fontId="51" fillId="0" borderId="1" xfId="0" applyFont="1" applyBorder="1" applyAlignment="1">
      <alignment vertical="top" wrapText="1"/>
    </xf>
    <xf numFmtId="49" fontId="51" fillId="0" borderId="1" xfId="0" applyNumberFormat="1" applyFont="1" applyBorder="1" applyAlignment="1">
      <alignment horizontal="left" vertical="top" wrapText="1"/>
    </xf>
    <xf numFmtId="187" fontId="51" fillId="0" borderId="1" xfId="3" applyNumberFormat="1" applyFont="1" applyBorder="1" applyAlignment="1">
      <alignment horizontal="center" vertical="top" wrapText="1"/>
    </xf>
    <xf numFmtId="49" fontId="51" fillId="0" borderId="1" xfId="0" applyNumberFormat="1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vertical="top" wrapText="1"/>
    </xf>
    <xf numFmtId="49" fontId="20" fillId="0" borderId="1" xfId="0" applyNumberFormat="1" applyFont="1" applyBorder="1" applyAlignment="1">
      <alignment horizontal="left" vertical="top" wrapText="1"/>
    </xf>
    <xf numFmtId="187" fontId="20" fillId="0" borderId="1" xfId="3" applyNumberFormat="1" applyFont="1" applyBorder="1" applyAlignment="1">
      <alignment horizontal="center" vertical="top" wrapText="1"/>
    </xf>
  </cellXfs>
  <cellStyles count="33">
    <cellStyle name="Comma 2" xfId="3" xr:uid="{00000000-0005-0000-0000-000000000000}"/>
    <cellStyle name="Comma 2 2" xfId="11" xr:uid="{00000000-0005-0000-0000-000001000000}"/>
    <cellStyle name="Comma 2 2 2" xfId="20" xr:uid="{00000000-0005-0000-0000-000002000000}"/>
    <cellStyle name="Comma 2 2 3" xfId="25" xr:uid="{A7485EF6-82E5-452B-B1F5-66114070B73E}"/>
    <cellStyle name="Comma 2 3" xfId="13" xr:uid="{00000000-0005-0000-0000-000003000000}"/>
    <cellStyle name="Comma 2 3 2" xfId="22" xr:uid="{00000000-0005-0000-0000-000004000000}"/>
    <cellStyle name="Comma 2 3 3" xfId="26" xr:uid="{E2C3CECD-327C-4813-8964-3050612D9582}"/>
    <cellStyle name="Comma 2 4" xfId="15" xr:uid="{00000000-0005-0000-0000-000005000000}"/>
    <cellStyle name="Comma 2 5" xfId="23" xr:uid="{4A17B45D-8239-4E98-818B-4E77D63EB581}"/>
    <cellStyle name="Comma 2 6" xfId="24" xr:uid="{7C0C3D54-8FC2-4229-9DF9-A697F2D5C217}"/>
    <cellStyle name="Comma 3" xfId="8" xr:uid="{00000000-0005-0000-0000-000006000000}"/>
    <cellStyle name="Comma 3 2" xfId="18" xr:uid="{00000000-0005-0000-0000-000007000000}"/>
    <cellStyle name="Comma 3 3" xfId="27" xr:uid="{CDA90E43-5541-401E-969D-44A7FF2581D3}"/>
    <cellStyle name="Normal 2" xfId="2" xr:uid="{00000000-0005-0000-0000-000008000000}"/>
    <cellStyle name="Normal 3" xfId="7" xr:uid="{00000000-0005-0000-0000-000009000000}"/>
    <cellStyle name="เครื่องหมายจุลภาค 2" xfId="6" xr:uid="{00000000-0005-0000-0000-00000B000000}"/>
    <cellStyle name="เครื่องหมายจุลภาค 2 2" xfId="10" xr:uid="{00000000-0005-0000-0000-00000C000000}"/>
    <cellStyle name="เครื่องหมายจุลภาค 2 2 2" xfId="19" xr:uid="{00000000-0005-0000-0000-00000D000000}"/>
    <cellStyle name="เครื่องหมายจุลภาค 2 2 3" xfId="30" xr:uid="{E820CDAE-32EB-4787-AAD1-0A640C556422}"/>
    <cellStyle name="เครื่องหมายจุลภาค 2 3" xfId="12" xr:uid="{00000000-0005-0000-0000-00000E000000}"/>
    <cellStyle name="เครื่องหมายจุลภาค 2 3 2" xfId="21" xr:uid="{00000000-0005-0000-0000-00000F000000}"/>
    <cellStyle name="เครื่องหมายจุลภาค 2 3 3" xfId="31" xr:uid="{ADCC8A15-805F-4E5E-9A09-D3ED6682581D}"/>
    <cellStyle name="เครื่องหมายจุลภาค 2 4" xfId="17" xr:uid="{00000000-0005-0000-0000-000010000000}"/>
    <cellStyle name="เครื่องหมายจุลภาค 2 5" xfId="29" xr:uid="{5FF5CFF8-1234-4276-8C2C-69914833E0FF}"/>
    <cellStyle name="จุลภาค" xfId="1" builtinId="3"/>
    <cellStyle name="จุลภาค 2" xfId="5" xr:uid="{00000000-0005-0000-0000-000011000000}"/>
    <cellStyle name="จุลภาค 2 2" xfId="16" xr:uid="{00000000-0005-0000-0000-000012000000}"/>
    <cellStyle name="จุลภาค 2 3" xfId="32" xr:uid="{D630BCEE-8F18-4B10-B5AA-E16771262DD9}"/>
    <cellStyle name="จุลภาค 3" xfId="14" xr:uid="{00000000-0005-0000-0000-000013000000}"/>
    <cellStyle name="จุลภาค 4" xfId="28" xr:uid="{ACA7F723-7EC9-4DEE-884C-A28D03A06608}"/>
    <cellStyle name="ปกติ" xfId="0" builtinId="0"/>
    <cellStyle name="ปกติ 2" xfId="4" xr:uid="{00000000-0005-0000-0000-000015000000}"/>
    <cellStyle name="ปกติ 2 2" xfId="9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2</xdr:row>
      <xdr:rowOff>9525</xdr:rowOff>
    </xdr:from>
    <xdr:to>
      <xdr:col>12</xdr:col>
      <xdr:colOff>857249</xdr:colOff>
      <xdr:row>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201149" y="771525"/>
          <a:ext cx="14573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4</xdr:row>
      <xdr:rowOff>9525</xdr:rowOff>
    </xdr:from>
    <xdr:to>
      <xdr:col>12</xdr:col>
      <xdr:colOff>857249</xdr:colOff>
      <xdr:row>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201149" y="771525"/>
          <a:ext cx="14573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/1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629816</xdr:colOff>
      <xdr:row>3</xdr:row>
      <xdr:rowOff>7775</xdr:rowOff>
    </xdr:from>
    <xdr:to>
      <xdr:col>11</xdr:col>
      <xdr:colOff>655473</xdr:colOff>
      <xdr:row>4</xdr:row>
      <xdr:rowOff>66524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7432EECB-CDDD-4B91-AEAF-97137E011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6163" y="800877"/>
          <a:ext cx="1044249" cy="3231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opLeftCell="A13" workbookViewId="0">
      <selection activeCell="D20" sqref="D20:D21"/>
    </sheetView>
  </sheetViews>
  <sheetFormatPr defaultRowHeight="13.8" x14ac:dyDescent="0.25"/>
  <cols>
    <col min="1" max="1" width="4.5" customWidth="1"/>
    <col min="2" max="2" width="21.59765625" customWidth="1"/>
    <col min="3" max="3" width="16.3984375" style="34" customWidth="1"/>
    <col min="4" max="4" width="24.59765625" customWidth="1"/>
    <col min="5" max="5" width="11.8984375" customWidth="1"/>
    <col min="6" max="6" width="10.09765625" customWidth="1"/>
  </cols>
  <sheetData>
    <row r="1" spans="1:6" ht="22.5" customHeight="1" x14ac:dyDescent="0.25">
      <c r="A1" s="190" t="s">
        <v>0</v>
      </c>
      <c r="B1" s="190"/>
      <c r="C1" s="190"/>
      <c r="D1" s="190"/>
      <c r="E1" s="190"/>
      <c r="F1" s="190"/>
    </row>
    <row r="2" spans="1:6" ht="27" x14ac:dyDescent="0.25">
      <c r="A2" s="191" t="s">
        <v>1</v>
      </c>
      <c r="B2" s="191"/>
      <c r="C2" s="191"/>
      <c r="D2" s="191"/>
      <c r="E2" s="191"/>
      <c r="F2" s="191"/>
    </row>
    <row r="3" spans="1:6" ht="24.6" x14ac:dyDescent="0.25">
      <c r="A3" s="192" t="s">
        <v>2</v>
      </c>
      <c r="B3" s="192"/>
      <c r="C3" s="192"/>
      <c r="D3" s="192"/>
      <c r="E3" s="192"/>
      <c r="F3" s="192"/>
    </row>
    <row r="4" spans="1:6" ht="45.6" x14ac:dyDescent="0.25">
      <c r="A4" s="56" t="s">
        <v>3</v>
      </c>
      <c r="B4" s="56" t="s">
        <v>4</v>
      </c>
      <c r="C4" s="57" t="s">
        <v>5</v>
      </c>
      <c r="D4" s="56" t="s">
        <v>6</v>
      </c>
      <c r="E4" s="56" t="s">
        <v>7</v>
      </c>
      <c r="F4" s="56" t="s">
        <v>8</v>
      </c>
    </row>
    <row r="5" spans="1:6" ht="36" customHeight="1" x14ac:dyDescent="0.25">
      <c r="A5" s="209">
        <v>1</v>
      </c>
      <c r="B5" s="193" t="s">
        <v>9</v>
      </c>
      <c r="C5" s="67" t="s">
        <v>10</v>
      </c>
      <c r="D5" s="67" t="s">
        <v>11</v>
      </c>
      <c r="E5" s="58" t="s">
        <v>12</v>
      </c>
      <c r="F5" s="208" t="s">
        <v>13</v>
      </c>
    </row>
    <row r="6" spans="1:6" ht="21.75" customHeight="1" x14ac:dyDescent="0.25">
      <c r="A6" s="210"/>
      <c r="B6" s="193"/>
      <c r="C6" s="68" t="s">
        <v>14</v>
      </c>
      <c r="D6" s="59" t="s">
        <v>15</v>
      </c>
      <c r="E6" s="59" t="s">
        <v>12</v>
      </c>
      <c r="F6" s="208"/>
    </row>
    <row r="7" spans="1:6" ht="21.75" customHeight="1" x14ac:dyDescent="0.25">
      <c r="A7" s="205">
        <v>2</v>
      </c>
      <c r="B7" s="193" t="s">
        <v>18</v>
      </c>
      <c r="C7" s="198" t="s">
        <v>14</v>
      </c>
      <c r="D7" s="58" t="s">
        <v>19</v>
      </c>
      <c r="E7" s="58" t="s">
        <v>17</v>
      </c>
      <c r="F7" s="208"/>
    </row>
    <row r="8" spans="1:6" ht="21.75" customHeight="1" x14ac:dyDescent="0.25">
      <c r="A8" s="206"/>
      <c r="B8" s="193"/>
      <c r="C8" s="202"/>
      <c r="D8" s="59" t="s">
        <v>20</v>
      </c>
      <c r="E8" s="59" t="s">
        <v>21</v>
      </c>
      <c r="F8" s="208"/>
    </row>
    <row r="9" spans="1:6" ht="21.75" customHeight="1" x14ac:dyDescent="0.25">
      <c r="A9" s="206"/>
      <c r="B9" s="193"/>
      <c r="C9" s="202"/>
      <c r="D9" s="59" t="s">
        <v>16</v>
      </c>
      <c r="E9" s="59" t="s">
        <v>21</v>
      </c>
      <c r="F9" s="208"/>
    </row>
    <row r="10" spans="1:6" ht="20.399999999999999" customHeight="1" x14ac:dyDescent="0.25">
      <c r="A10" s="206"/>
      <c r="B10" s="193"/>
      <c r="C10" s="61"/>
      <c r="D10" s="59" t="s">
        <v>22</v>
      </c>
      <c r="E10" s="62" t="s">
        <v>17</v>
      </c>
      <c r="F10" s="208"/>
    </row>
    <row r="11" spans="1:6" ht="21.75" customHeight="1" x14ac:dyDescent="0.25">
      <c r="A11" s="206"/>
      <c r="B11" s="200"/>
      <c r="C11" s="63"/>
      <c r="D11" s="60" t="s">
        <v>23</v>
      </c>
      <c r="E11" s="60" t="s">
        <v>17</v>
      </c>
      <c r="F11" s="208"/>
    </row>
    <row r="12" spans="1:6" ht="45.6" customHeight="1" x14ac:dyDescent="0.25">
      <c r="A12" s="207"/>
      <c r="B12" s="64"/>
      <c r="C12" s="65" t="s">
        <v>10</v>
      </c>
      <c r="D12" s="66" t="s">
        <v>11</v>
      </c>
      <c r="E12" s="66" t="s">
        <v>73</v>
      </c>
      <c r="F12" s="208"/>
    </row>
    <row r="13" spans="1:6" ht="21.75" customHeight="1" x14ac:dyDescent="0.25">
      <c r="A13" s="197">
        <v>3</v>
      </c>
      <c r="B13" s="193" t="s">
        <v>24</v>
      </c>
      <c r="C13" s="198" t="s">
        <v>71</v>
      </c>
      <c r="D13" s="198" t="s">
        <v>26</v>
      </c>
      <c r="E13" s="198" t="s">
        <v>17</v>
      </c>
      <c r="F13" s="208"/>
    </row>
    <row r="14" spans="1:6" ht="39" customHeight="1" x14ac:dyDescent="0.25">
      <c r="A14" s="197"/>
      <c r="B14" s="193"/>
      <c r="C14" s="199"/>
      <c r="D14" s="199"/>
      <c r="E14" s="199"/>
      <c r="F14" s="208"/>
    </row>
    <row r="15" spans="1:6" ht="21.75" customHeight="1" x14ac:dyDescent="0.25">
      <c r="A15" s="197">
        <v>4</v>
      </c>
      <c r="B15" s="200" t="s">
        <v>27</v>
      </c>
      <c r="C15" s="203" t="s">
        <v>10</v>
      </c>
      <c r="D15" s="198" t="s">
        <v>72</v>
      </c>
      <c r="E15" s="67" t="s">
        <v>17</v>
      </c>
      <c r="F15" s="208"/>
    </row>
    <row r="16" spans="1:6" ht="57.75" customHeight="1" x14ac:dyDescent="0.25">
      <c r="A16" s="197"/>
      <c r="B16" s="201"/>
      <c r="C16" s="204"/>
      <c r="D16" s="199"/>
      <c r="E16" s="68"/>
      <c r="F16" s="208"/>
    </row>
    <row r="17" spans="1:6" ht="21.75" customHeight="1" x14ac:dyDescent="0.25">
      <c r="A17" s="197">
        <v>5</v>
      </c>
      <c r="B17" s="193" t="s">
        <v>29</v>
      </c>
      <c r="C17" s="198" t="s">
        <v>10</v>
      </c>
      <c r="D17" s="67" t="s">
        <v>28</v>
      </c>
      <c r="E17" s="194" t="s">
        <v>76</v>
      </c>
      <c r="F17" s="208"/>
    </row>
    <row r="18" spans="1:6" ht="21.75" customHeight="1" x14ac:dyDescent="0.25">
      <c r="A18" s="197"/>
      <c r="B18" s="193"/>
      <c r="C18" s="202"/>
      <c r="D18" s="62"/>
      <c r="E18" s="195"/>
      <c r="F18" s="208"/>
    </row>
    <row r="19" spans="1:6" ht="23.25" customHeight="1" x14ac:dyDescent="0.25">
      <c r="A19" s="197"/>
      <c r="B19" s="193"/>
      <c r="C19" s="69" t="s">
        <v>14</v>
      </c>
      <c r="D19" s="68" t="s">
        <v>15</v>
      </c>
      <c r="E19" s="196"/>
      <c r="F19" s="208"/>
    </row>
    <row r="20" spans="1:6" ht="21.75" customHeight="1" x14ac:dyDescent="0.25">
      <c r="A20" s="197">
        <v>6</v>
      </c>
      <c r="B20" s="193" t="s">
        <v>30</v>
      </c>
      <c r="C20" s="198" t="s">
        <v>14</v>
      </c>
      <c r="D20" s="198" t="s">
        <v>31</v>
      </c>
      <c r="E20" s="198" t="s">
        <v>21</v>
      </c>
      <c r="F20" s="208"/>
    </row>
    <row r="21" spans="1:6" ht="39.75" customHeight="1" x14ac:dyDescent="0.25">
      <c r="A21" s="197"/>
      <c r="B21" s="193"/>
      <c r="C21" s="202"/>
      <c r="D21" s="199"/>
      <c r="E21" s="199"/>
      <c r="F21" s="208"/>
    </row>
    <row r="22" spans="1:6" ht="21.75" customHeight="1" x14ac:dyDescent="0.25">
      <c r="A22" s="197">
        <v>7</v>
      </c>
      <c r="B22" s="193" t="s">
        <v>32</v>
      </c>
      <c r="C22" s="198" t="s">
        <v>71</v>
      </c>
      <c r="D22" s="58" t="s">
        <v>25</v>
      </c>
      <c r="E22" s="58" t="s">
        <v>17</v>
      </c>
      <c r="F22" s="208"/>
    </row>
    <row r="23" spans="1:6" ht="27.75" customHeight="1" x14ac:dyDescent="0.25">
      <c r="A23" s="197"/>
      <c r="B23" s="193"/>
      <c r="C23" s="199"/>
      <c r="D23" s="68" t="s">
        <v>11</v>
      </c>
      <c r="E23" s="68" t="s">
        <v>12</v>
      </c>
      <c r="F23" s="208"/>
    </row>
    <row r="24" spans="1:6" ht="21.75" customHeight="1" x14ac:dyDescent="0.25">
      <c r="A24" s="56" t="s">
        <v>33</v>
      </c>
      <c r="B24" s="56" t="s">
        <v>34</v>
      </c>
      <c r="C24" s="57" t="s">
        <v>35</v>
      </c>
      <c r="D24" s="56" t="s">
        <v>74</v>
      </c>
      <c r="E24" s="56" t="s">
        <v>75</v>
      </c>
      <c r="F24" s="56"/>
    </row>
    <row r="25" spans="1:6" ht="21.75" customHeight="1" x14ac:dyDescent="0.25"/>
  </sheetData>
  <mergeCells count="30">
    <mergeCell ref="B22:B23"/>
    <mergeCell ref="A22:A23"/>
    <mergeCell ref="F5:F23"/>
    <mergeCell ref="A20:A21"/>
    <mergeCell ref="A13:A14"/>
    <mergeCell ref="A5:A6"/>
    <mergeCell ref="B17:B19"/>
    <mergeCell ref="B20:B21"/>
    <mergeCell ref="C20:C21"/>
    <mergeCell ref="C17:C18"/>
    <mergeCell ref="D13:D14"/>
    <mergeCell ref="D20:D21"/>
    <mergeCell ref="E20:E21"/>
    <mergeCell ref="C22:C23"/>
    <mergeCell ref="A1:F1"/>
    <mergeCell ref="A2:F2"/>
    <mergeCell ref="A3:F3"/>
    <mergeCell ref="B5:B6"/>
    <mergeCell ref="E17:E19"/>
    <mergeCell ref="A17:A19"/>
    <mergeCell ref="D15:D16"/>
    <mergeCell ref="E13:E14"/>
    <mergeCell ref="A15:A16"/>
    <mergeCell ref="B15:B16"/>
    <mergeCell ref="B7:B11"/>
    <mergeCell ref="B13:B14"/>
    <mergeCell ref="C13:C14"/>
    <mergeCell ref="C7:C9"/>
    <mergeCell ref="C15:C16"/>
    <mergeCell ref="A7:A12"/>
  </mergeCells>
  <pageMargins left="0.51181102362204722" right="0.31496062992125984" top="0.35433070866141736" bottom="0.35433070866141736" header="0.31496062992125984" footer="0.31496062992125984"/>
  <pageSetup paperSize="9" firstPageNumber="45" orientation="portrait" useFirstPageNumber="1" horizontalDpi="0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"/>
  <sheetViews>
    <sheetView workbookViewId="0">
      <selection activeCell="I20" sqref="I20"/>
    </sheetView>
  </sheetViews>
  <sheetFormatPr defaultColWidth="9" defaultRowHeight="13.8" x14ac:dyDescent="0.25"/>
  <cols>
    <col min="1" max="1" width="34.59765625" customWidth="1"/>
    <col min="2" max="2" width="7.3984375" customWidth="1"/>
    <col min="3" max="3" width="8.69921875" customWidth="1"/>
    <col min="4" max="4" width="7.59765625" customWidth="1"/>
    <col min="5" max="5" width="11.09765625" customWidth="1"/>
    <col min="6" max="6" width="7" customWidth="1"/>
    <col min="7" max="7" width="9.8984375" customWidth="1"/>
    <col min="8" max="8" width="6.8984375" customWidth="1"/>
    <col min="9" max="9" width="10.69921875" bestFit="1" customWidth="1"/>
    <col min="10" max="10" width="7.59765625" customWidth="1"/>
    <col min="11" max="11" width="9.3984375" customWidth="1"/>
    <col min="12" max="12" width="7.59765625" customWidth="1"/>
    <col min="13" max="13" width="10.59765625" customWidth="1"/>
  </cols>
  <sheetData>
    <row r="1" spans="1:13" ht="25.5" customHeight="1" x14ac:dyDescent="0.25">
      <c r="A1" s="215" t="s">
        <v>111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3" ht="26.4" customHeight="1" x14ac:dyDescent="0.25">
      <c r="A2" s="213" t="s">
        <v>236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</row>
    <row r="3" spans="1:13" ht="22.5" customHeight="1" x14ac:dyDescent="0.25">
      <c r="A3" s="216" t="s">
        <v>43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</row>
    <row r="4" spans="1:13" ht="12" customHeight="1" x14ac:dyDescent="0.25">
      <c r="A4" s="217"/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</row>
    <row r="5" spans="1:13" ht="18" customHeight="1" x14ac:dyDescent="0.25">
      <c r="A5" s="211" t="s">
        <v>4</v>
      </c>
      <c r="B5" s="219" t="s">
        <v>62</v>
      </c>
      <c r="C5" s="219"/>
      <c r="D5" s="219" t="s">
        <v>63</v>
      </c>
      <c r="E5" s="219"/>
      <c r="F5" s="220" t="s">
        <v>36</v>
      </c>
      <c r="G5" s="221"/>
      <c r="H5" s="219" t="s">
        <v>64</v>
      </c>
      <c r="I5" s="219"/>
      <c r="J5" s="219" t="s">
        <v>65</v>
      </c>
      <c r="K5" s="219"/>
      <c r="L5" s="219" t="s">
        <v>37</v>
      </c>
      <c r="M5" s="219"/>
    </row>
    <row r="6" spans="1:13" ht="18" customHeight="1" x14ac:dyDescent="0.25">
      <c r="A6" s="218"/>
      <c r="B6" s="159" t="s">
        <v>38</v>
      </c>
      <c r="C6" s="211" t="s">
        <v>39</v>
      </c>
      <c r="D6" s="159" t="s">
        <v>38</v>
      </c>
      <c r="E6" s="211" t="s">
        <v>39</v>
      </c>
      <c r="F6" s="159" t="s">
        <v>38</v>
      </c>
      <c r="G6" s="211" t="s">
        <v>39</v>
      </c>
      <c r="H6" s="159" t="s">
        <v>38</v>
      </c>
      <c r="I6" s="211" t="s">
        <v>39</v>
      </c>
      <c r="J6" s="159" t="s">
        <v>38</v>
      </c>
      <c r="K6" s="211" t="s">
        <v>39</v>
      </c>
      <c r="L6" s="159" t="s">
        <v>38</v>
      </c>
      <c r="M6" s="211" t="s">
        <v>39</v>
      </c>
    </row>
    <row r="7" spans="1:13" ht="18" customHeight="1" x14ac:dyDescent="0.25">
      <c r="A7" s="212"/>
      <c r="B7" s="160" t="s">
        <v>40</v>
      </c>
      <c r="C7" s="212"/>
      <c r="D7" s="160" t="s">
        <v>40</v>
      </c>
      <c r="E7" s="212"/>
      <c r="F7" s="160" t="s">
        <v>40</v>
      </c>
      <c r="G7" s="212"/>
      <c r="H7" s="160" t="s">
        <v>40</v>
      </c>
      <c r="I7" s="212"/>
      <c r="J7" s="160" t="s">
        <v>40</v>
      </c>
      <c r="K7" s="212"/>
      <c r="L7" s="160" t="s">
        <v>40</v>
      </c>
      <c r="M7" s="212"/>
    </row>
    <row r="8" spans="1:13" ht="23.25" customHeight="1" x14ac:dyDescent="0.65">
      <c r="A8" s="161" t="s">
        <v>142</v>
      </c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</row>
    <row r="9" spans="1:13" ht="23.25" customHeight="1" x14ac:dyDescent="0.35">
      <c r="A9" s="214" t="s">
        <v>108</v>
      </c>
      <c r="B9" s="214"/>
      <c r="C9" s="214"/>
      <c r="D9" s="214"/>
      <c r="E9" s="214"/>
      <c r="F9" s="214"/>
      <c r="G9" s="214"/>
      <c r="H9" s="214"/>
      <c r="I9" s="214"/>
      <c r="J9" s="163"/>
      <c r="K9" s="163"/>
      <c r="L9" s="163"/>
      <c r="M9" s="163"/>
    </row>
    <row r="10" spans="1:13" ht="23.25" customHeight="1" x14ac:dyDescent="0.65">
      <c r="A10" s="164" t="s">
        <v>11</v>
      </c>
      <c r="B10" s="165">
        <f>+'ยท1)'!E21</f>
        <v>0</v>
      </c>
      <c r="C10" s="166">
        <f>+'ยท1)'!E20</f>
        <v>0</v>
      </c>
      <c r="D10" s="165">
        <f>+'ยท1)'!F21</f>
        <v>0</v>
      </c>
      <c r="E10" s="166">
        <f>+'ยท1)'!F20</f>
        <v>0</v>
      </c>
      <c r="F10" s="165">
        <f>'ยท1)'!G21</f>
        <v>4</v>
      </c>
      <c r="G10" s="166">
        <f>+'ยท1)'!G20</f>
        <v>1818000</v>
      </c>
      <c r="H10" s="165">
        <f>+'ยท1)'!H21</f>
        <v>0</v>
      </c>
      <c r="I10" s="166">
        <f>+'ยท1)'!H20</f>
        <v>0</v>
      </c>
      <c r="J10" s="167">
        <f>+'ยท1)'!I21</f>
        <v>0</v>
      </c>
      <c r="K10" s="168">
        <f>+'ยท1)'!I20</f>
        <v>0</v>
      </c>
      <c r="L10" s="167">
        <f>B10+D10+F10+H10+J10</f>
        <v>4</v>
      </c>
      <c r="M10" s="168">
        <f>C10+E10+G10+I10+K10</f>
        <v>1818000</v>
      </c>
    </row>
    <row r="11" spans="1:13" ht="23.25" customHeight="1" x14ac:dyDescent="0.65">
      <c r="A11" s="169" t="s">
        <v>33</v>
      </c>
      <c r="B11" s="170">
        <f t="shared" ref="B11:M11" si="0">SUM(B10:B10)</f>
        <v>0</v>
      </c>
      <c r="C11" s="171">
        <f t="shared" si="0"/>
        <v>0</v>
      </c>
      <c r="D11" s="170">
        <f t="shared" si="0"/>
        <v>0</v>
      </c>
      <c r="E11" s="171">
        <f t="shared" si="0"/>
        <v>0</v>
      </c>
      <c r="F11" s="170">
        <f>SUM(F10)</f>
        <v>4</v>
      </c>
      <c r="G11" s="171">
        <f t="shared" si="0"/>
        <v>1818000</v>
      </c>
      <c r="H11" s="170">
        <f t="shared" si="0"/>
        <v>0</v>
      </c>
      <c r="I11" s="172">
        <f t="shared" si="0"/>
        <v>0</v>
      </c>
      <c r="J11" s="173">
        <f t="shared" si="0"/>
        <v>0</v>
      </c>
      <c r="K11" s="171">
        <f t="shared" si="0"/>
        <v>0</v>
      </c>
      <c r="L11" s="170">
        <f t="shared" si="0"/>
        <v>4</v>
      </c>
      <c r="M11" s="171">
        <f t="shared" si="0"/>
        <v>1818000</v>
      </c>
    </row>
    <row r="12" spans="1:13" ht="23.25" customHeight="1" x14ac:dyDescent="0.65">
      <c r="A12" s="174" t="s">
        <v>41</v>
      </c>
      <c r="B12" s="175">
        <f>B11</f>
        <v>0</v>
      </c>
      <c r="C12" s="175">
        <f>C11</f>
        <v>0</v>
      </c>
      <c r="D12" s="175">
        <f>D11</f>
        <v>0</v>
      </c>
      <c r="E12" s="175">
        <f>E11</f>
        <v>0</v>
      </c>
      <c r="F12" s="175">
        <f>SUM(F10)</f>
        <v>4</v>
      </c>
      <c r="G12" s="175">
        <f>SUM(G10)</f>
        <v>1818000</v>
      </c>
      <c r="H12" s="175">
        <f t="shared" ref="H12:K12" si="1">SUM(H10)</f>
        <v>0</v>
      </c>
      <c r="I12" s="175">
        <f t="shared" si="1"/>
        <v>0</v>
      </c>
      <c r="J12" s="175">
        <f t="shared" si="1"/>
        <v>0</v>
      </c>
      <c r="K12" s="176">
        <f t="shared" si="1"/>
        <v>0</v>
      </c>
      <c r="L12" s="177">
        <f>SUM(L11)</f>
        <v>4</v>
      </c>
      <c r="M12" s="178">
        <f>SUM(M11)</f>
        <v>1818000</v>
      </c>
    </row>
    <row r="13" spans="1:13" ht="21.75" customHeight="1" x14ac:dyDescent="0.25">
      <c r="L13" s="23"/>
    </row>
    <row r="14" spans="1:13" ht="21.75" customHeight="1" x14ac:dyDescent="0.25"/>
    <row r="15" spans="1:13" ht="30" customHeight="1" x14ac:dyDescent="0.25"/>
    <row r="16" spans="1:13" ht="30" customHeight="1" x14ac:dyDescent="0.25"/>
  </sheetData>
  <mergeCells count="18">
    <mergeCell ref="G6:G7"/>
    <mergeCell ref="I6:I7"/>
    <mergeCell ref="K6:K7"/>
    <mergeCell ref="M6:M7"/>
    <mergeCell ref="A2:M2"/>
    <mergeCell ref="A9:I9"/>
    <mergeCell ref="A1:M1"/>
    <mergeCell ref="A3:M3"/>
    <mergeCell ref="A4:M4"/>
    <mergeCell ref="A5:A7"/>
    <mergeCell ref="B5:C5"/>
    <mergeCell ref="D5:E5"/>
    <mergeCell ref="F5:G5"/>
    <mergeCell ref="H5:I5"/>
    <mergeCell ref="J5:K5"/>
    <mergeCell ref="L5:M5"/>
    <mergeCell ref="C6:C7"/>
    <mergeCell ref="E6:E7"/>
  </mergeCells>
  <pageMargins left="0.39370078740157483" right="0.11811023622047245" top="0.15748031496062992" bottom="0.15748031496062992" header="0.31496062992125984" footer="0.31496062992125984"/>
  <pageSetup paperSize="9" scale="95" firstPageNumber="3" orientation="landscape" useFirstPageNumber="1" r:id="rId1"/>
  <headerFooter differentOddEven="1">
    <oddFooter>&amp;C&amp;P</oddFooter>
    <evenFooter>&amp;C&amp;P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6"/>
  <sheetViews>
    <sheetView topLeftCell="A7" workbookViewId="0">
      <selection activeCell="K16" sqref="K16"/>
    </sheetView>
  </sheetViews>
  <sheetFormatPr defaultColWidth="9" defaultRowHeight="13.8" x14ac:dyDescent="0.25"/>
  <cols>
    <col min="1" max="1" width="3.19921875" customWidth="1"/>
    <col min="2" max="2" width="21" customWidth="1"/>
    <col min="3" max="4" width="17.09765625" customWidth="1"/>
    <col min="5" max="5" width="7.19921875" customWidth="1"/>
    <col min="6" max="6" width="8" customWidth="1"/>
    <col min="7" max="7" width="10.69921875" customWidth="1"/>
    <col min="8" max="8" width="7.69921875" customWidth="1"/>
    <col min="9" max="9" width="8" customWidth="1"/>
    <col min="10" max="10" width="14.69921875" customWidth="1"/>
    <col min="11" max="11" width="13.69921875" customWidth="1"/>
    <col min="12" max="12" width="7.8984375" customWidth="1"/>
  </cols>
  <sheetData>
    <row r="1" spans="1:12" ht="21" customHeight="1" x14ac:dyDescent="0.25">
      <c r="A1" s="240" t="s">
        <v>61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</row>
    <row r="2" spans="1:12" ht="24.75" customHeight="1" x14ac:dyDescent="0.25">
      <c r="A2" s="191" t="s">
        <v>208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</row>
    <row r="3" spans="1:12" ht="21" customHeight="1" x14ac:dyDescent="0.25">
      <c r="A3" s="240" t="s">
        <v>42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</row>
    <row r="4" spans="1:12" ht="21" customHeight="1" x14ac:dyDescent="0.25">
      <c r="A4" s="240" t="s">
        <v>60</v>
      </c>
      <c r="B4" s="240"/>
      <c r="C4" s="240"/>
      <c r="D4" s="240"/>
      <c r="E4" s="240"/>
      <c r="F4" s="240"/>
      <c r="G4" s="240"/>
      <c r="H4" s="240"/>
      <c r="I4" s="240"/>
      <c r="J4" s="240"/>
    </row>
    <row r="5" spans="1:12" ht="21" customHeight="1" x14ac:dyDescent="0.25">
      <c r="A5" s="77"/>
      <c r="B5" s="192" t="s">
        <v>91</v>
      </c>
      <c r="C5" s="192"/>
      <c r="D5" s="192"/>
      <c r="E5" s="192"/>
      <c r="F5" s="192"/>
      <c r="G5" s="192"/>
      <c r="H5" s="192"/>
      <c r="I5" s="192"/>
      <c r="J5" s="192"/>
      <c r="K5" s="192"/>
      <c r="L5" s="9"/>
    </row>
    <row r="6" spans="1:12" ht="21" customHeight="1" x14ac:dyDescent="0.25">
      <c r="A6" s="77"/>
      <c r="B6" s="239" t="s">
        <v>92</v>
      </c>
      <c r="C6" s="192"/>
      <c r="D6" s="192"/>
      <c r="E6" s="192"/>
      <c r="F6" s="192"/>
      <c r="G6" s="192"/>
      <c r="H6" s="192"/>
      <c r="I6" s="192"/>
      <c r="J6" s="192"/>
      <c r="K6" s="192"/>
      <c r="L6" s="76"/>
    </row>
    <row r="7" spans="1:12" ht="24" customHeight="1" x14ac:dyDescent="0.25">
      <c r="A7" s="77"/>
      <c r="B7" s="229" t="s">
        <v>93</v>
      </c>
      <c r="C7" s="229"/>
      <c r="D7" s="229"/>
      <c r="E7" s="229"/>
      <c r="F7" s="229"/>
      <c r="G7" s="229"/>
      <c r="H7" s="229"/>
      <c r="I7" s="229"/>
      <c r="J7" s="229"/>
      <c r="K7" s="229"/>
      <c r="L7" s="9"/>
    </row>
    <row r="8" spans="1:12" ht="21" customHeight="1" x14ac:dyDescent="0.5">
      <c r="A8" s="9"/>
      <c r="B8" s="9" t="s">
        <v>90</v>
      </c>
      <c r="C8" s="11"/>
      <c r="D8" s="11"/>
      <c r="E8" s="11"/>
      <c r="F8" s="11"/>
      <c r="G8" s="11"/>
      <c r="H8" s="11"/>
      <c r="I8" s="11"/>
      <c r="J8" s="11"/>
      <c r="K8" s="230"/>
      <c r="L8" s="230"/>
    </row>
    <row r="9" spans="1:12" ht="21" customHeight="1" x14ac:dyDescent="0.5">
      <c r="A9" s="9"/>
      <c r="B9" s="9" t="s">
        <v>181</v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1" customHeight="1" x14ac:dyDescent="0.5">
      <c r="A10" s="9"/>
      <c r="B10" s="7" t="s">
        <v>103</v>
      </c>
      <c r="C10" s="11"/>
      <c r="D10" s="11"/>
      <c r="E10" s="11"/>
      <c r="F10" s="11"/>
      <c r="G10" s="11"/>
      <c r="H10" s="11"/>
      <c r="I10" s="11"/>
      <c r="J10" s="11"/>
      <c r="K10" s="231" t="s">
        <v>77</v>
      </c>
      <c r="L10" s="231"/>
    </row>
    <row r="11" spans="1:12" ht="21" customHeight="1" x14ac:dyDescent="0.25">
      <c r="A11" s="9" t="s">
        <v>68</v>
      </c>
      <c r="B11" s="236" t="s">
        <v>94</v>
      </c>
      <c r="C11" s="236"/>
      <c r="D11" s="236"/>
      <c r="E11" s="236"/>
      <c r="F11" s="236"/>
      <c r="G11" s="236"/>
      <c r="H11" s="236"/>
      <c r="I11" s="236"/>
      <c r="J11" s="236"/>
      <c r="K11" s="4"/>
      <c r="L11" s="44"/>
    </row>
    <row r="12" spans="1:12" ht="21" customHeight="1" x14ac:dyDescent="0.25">
      <c r="A12" s="9"/>
      <c r="B12" s="237" t="s">
        <v>209</v>
      </c>
      <c r="C12" s="237"/>
      <c r="D12" s="237"/>
      <c r="E12" s="237"/>
      <c r="F12" s="237"/>
      <c r="G12" s="237"/>
      <c r="H12" s="237"/>
      <c r="I12" s="237"/>
      <c r="J12" s="237"/>
      <c r="K12" s="237"/>
      <c r="L12" s="45"/>
    </row>
    <row r="13" spans="1:12" ht="21" customHeight="1" x14ac:dyDescent="0.25">
      <c r="A13" s="232" t="s">
        <v>3</v>
      </c>
      <c r="B13" s="232" t="s">
        <v>40</v>
      </c>
      <c r="C13" s="233" t="s">
        <v>44</v>
      </c>
      <c r="D13" s="233" t="s">
        <v>45</v>
      </c>
      <c r="E13" s="234" t="s">
        <v>46</v>
      </c>
      <c r="F13" s="234"/>
      <c r="G13" s="234"/>
      <c r="H13" s="234"/>
      <c r="I13" s="234"/>
      <c r="J13" s="235" t="s">
        <v>47</v>
      </c>
      <c r="K13" s="238" t="s">
        <v>48</v>
      </c>
      <c r="L13" s="238" t="s">
        <v>70</v>
      </c>
    </row>
    <row r="14" spans="1:12" ht="21" customHeight="1" x14ac:dyDescent="0.25">
      <c r="A14" s="232"/>
      <c r="B14" s="232"/>
      <c r="C14" s="233"/>
      <c r="D14" s="233"/>
      <c r="E14" s="53">
        <v>2566</v>
      </c>
      <c r="F14" s="53">
        <v>2567</v>
      </c>
      <c r="G14" s="53">
        <v>2568</v>
      </c>
      <c r="H14" s="53">
        <v>2569</v>
      </c>
      <c r="I14" s="53">
        <v>2570</v>
      </c>
      <c r="J14" s="235"/>
      <c r="K14" s="238"/>
      <c r="L14" s="238"/>
    </row>
    <row r="15" spans="1:12" ht="21" customHeight="1" x14ac:dyDescent="0.25">
      <c r="A15" s="232"/>
      <c r="B15" s="232"/>
      <c r="C15" s="233"/>
      <c r="D15" s="233"/>
      <c r="E15" s="54" t="s">
        <v>55</v>
      </c>
      <c r="F15" s="54" t="s">
        <v>55</v>
      </c>
      <c r="G15" s="54" t="s">
        <v>55</v>
      </c>
      <c r="H15" s="54" t="s">
        <v>55</v>
      </c>
      <c r="I15" s="54" t="s">
        <v>55</v>
      </c>
      <c r="J15" s="235"/>
      <c r="K15" s="238"/>
      <c r="L15" s="238"/>
    </row>
    <row r="16" spans="1:12" ht="198" customHeight="1" x14ac:dyDescent="0.25">
      <c r="A16" s="110">
        <v>1</v>
      </c>
      <c r="B16" s="128" t="s">
        <v>210</v>
      </c>
      <c r="C16" s="127" t="s">
        <v>216</v>
      </c>
      <c r="D16" s="132" t="s">
        <v>211</v>
      </c>
      <c r="E16" s="129" t="s">
        <v>56</v>
      </c>
      <c r="F16" s="129" t="s">
        <v>56</v>
      </c>
      <c r="G16" s="129">
        <v>10000000</v>
      </c>
      <c r="H16" s="129" t="s">
        <v>56</v>
      </c>
      <c r="I16" s="129" t="s">
        <v>56</v>
      </c>
      <c r="J16" s="130" t="s">
        <v>213</v>
      </c>
      <c r="K16" s="127" t="s">
        <v>214</v>
      </c>
      <c r="L16" s="131" t="s">
        <v>212</v>
      </c>
    </row>
    <row r="17" spans="1:12" ht="198" customHeight="1" x14ac:dyDescent="0.25">
      <c r="A17" s="136"/>
      <c r="B17" s="137"/>
      <c r="C17" s="138"/>
      <c r="D17" s="132"/>
      <c r="E17" s="129"/>
      <c r="F17" s="129"/>
      <c r="G17" s="129"/>
      <c r="H17" s="129"/>
      <c r="I17" s="129"/>
      <c r="J17" s="139"/>
      <c r="K17" s="140"/>
      <c r="L17" s="141"/>
    </row>
    <row r="18" spans="1:12" ht="198" customHeight="1" x14ac:dyDescent="0.25">
      <c r="A18" s="136"/>
      <c r="B18" s="137"/>
      <c r="C18" s="138"/>
      <c r="D18" s="132"/>
      <c r="E18" s="129"/>
      <c r="F18" s="129"/>
      <c r="G18" s="129"/>
      <c r="H18" s="129"/>
      <c r="I18" s="129"/>
      <c r="J18" s="139"/>
      <c r="K18" s="140"/>
      <c r="L18" s="141"/>
    </row>
    <row r="19" spans="1:12" ht="30.6" customHeight="1" x14ac:dyDescent="0.25">
      <c r="A19" s="28"/>
      <c r="B19" s="222" t="s">
        <v>66</v>
      </c>
      <c r="C19" s="223"/>
      <c r="D19" s="224"/>
      <c r="E19" s="52" t="e">
        <f>SUM(#REF!)</f>
        <v>#REF!</v>
      </c>
      <c r="F19" s="52" t="e">
        <f>SUM(#REF!)</f>
        <v>#REF!</v>
      </c>
      <c r="G19" s="52">
        <f>SUM(G16:G16)</f>
        <v>10000000</v>
      </c>
      <c r="H19" s="52" t="e">
        <f>SUM(#REF!)</f>
        <v>#REF!</v>
      </c>
      <c r="I19" s="52" t="e">
        <f>SUM(#REF!)</f>
        <v>#REF!</v>
      </c>
      <c r="J19" s="24"/>
      <c r="K19" s="25"/>
      <c r="L19" s="25"/>
    </row>
    <row r="20" spans="1:12" ht="41.4" customHeight="1" x14ac:dyDescent="0.25">
      <c r="A20" s="225"/>
      <c r="B20" s="226"/>
      <c r="C20" s="227" t="s">
        <v>67</v>
      </c>
      <c r="D20" s="228"/>
      <c r="E20" s="29">
        <f>COUNT(#REF!)</f>
        <v>0</v>
      </c>
      <c r="F20" s="29">
        <f>COUNT(F16:F16)</f>
        <v>0</v>
      </c>
      <c r="G20" s="29">
        <f>COUNT(G16:G16)</f>
        <v>1</v>
      </c>
      <c r="H20" s="29">
        <f>COUNT(#REF!)</f>
        <v>0</v>
      </c>
      <c r="I20" s="29">
        <f>COUNT(#REF!)</f>
        <v>0</v>
      </c>
      <c r="J20" s="26"/>
      <c r="K20" s="27"/>
      <c r="L20" s="27"/>
    </row>
    <row r="21" spans="1:12" ht="21" customHeight="1" x14ac:dyDescent="0.5">
      <c r="A21" s="16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21" customHeight="1" x14ac:dyDescent="0.5">
      <c r="A22" s="16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21" customHeight="1" x14ac:dyDescent="0.5">
      <c r="A23" s="16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25"/>
    <row r="26" spans="1:12" ht="21" customHeight="1" x14ac:dyDescent="0.25"/>
    <row r="27" spans="1:12" ht="21" customHeight="1" x14ac:dyDescent="0.25"/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</sheetData>
  <mergeCells count="22">
    <mergeCell ref="B6:K6"/>
    <mergeCell ref="A1:L1"/>
    <mergeCell ref="A2:L2"/>
    <mergeCell ref="A3:L3"/>
    <mergeCell ref="A4:J4"/>
    <mergeCell ref="B5:K5"/>
    <mergeCell ref="B19:D19"/>
    <mergeCell ref="A20:B20"/>
    <mergeCell ref="C20:D20"/>
    <mergeCell ref="B7:K7"/>
    <mergeCell ref="K8:L8"/>
    <mergeCell ref="K10:L10"/>
    <mergeCell ref="A13:A15"/>
    <mergeCell ref="B13:B15"/>
    <mergeCell ref="C13:C15"/>
    <mergeCell ref="D13:D15"/>
    <mergeCell ref="E13:I13"/>
    <mergeCell ref="J13:J15"/>
    <mergeCell ref="B11:J11"/>
    <mergeCell ref="B12:K12"/>
    <mergeCell ref="K13:K15"/>
    <mergeCell ref="L13:L15"/>
  </mergeCells>
  <pageMargins left="0.51181102362204722" right="0.31496062992125984" top="0.35433070866141736" bottom="0.35433070866141736" header="0.31496062992125984" footer="0.31496062992125984"/>
  <pageSetup paperSize="9" scale="95" firstPageNumber="21" orientation="landscape" useFirstPageNumber="1" r:id="rId1"/>
  <headerFooter differentOddEven="1">
    <oddFooter>&amp;C&amp;P</oddFooter>
    <evenFooter>&amp;C&amp;P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6"/>
  <sheetViews>
    <sheetView view="pageBreakPreview" zoomScaleNormal="98" zoomScaleSheetLayoutView="100" workbookViewId="0">
      <selection activeCell="H18" sqref="H18"/>
    </sheetView>
  </sheetViews>
  <sheetFormatPr defaultColWidth="9" defaultRowHeight="18.600000000000001" x14ac:dyDescent="0.3"/>
  <cols>
    <col min="1" max="1" width="4.09765625" customWidth="1"/>
    <col min="2" max="2" width="17.5" style="88" customWidth="1"/>
    <col min="3" max="3" width="18.5" customWidth="1"/>
    <col min="4" max="4" width="26.59765625" customWidth="1"/>
    <col min="5" max="5" width="7.296875" customWidth="1"/>
    <col min="6" max="6" width="6.59765625" customWidth="1"/>
    <col min="7" max="7" width="8.69921875" customWidth="1"/>
    <col min="8" max="8" width="7.09765625" customWidth="1"/>
    <col min="9" max="9" width="8.5" customWidth="1"/>
    <col min="10" max="10" width="16.3984375" customWidth="1"/>
    <col min="11" max="11" width="15.19921875" customWidth="1"/>
    <col min="12" max="12" width="9.5" style="47" customWidth="1"/>
  </cols>
  <sheetData>
    <row r="1" spans="1:12" ht="21" customHeight="1" x14ac:dyDescent="0.25">
      <c r="A1" s="191" t="s">
        <v>52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</row>
    <row r="2" spans="1:12" ht="26.4" customHeight="1" x14ac:dyDescent="0.25">
      <c r="A2" s="191" t="s">
        <v>236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</row>
    <row r="3" spans="1:12" ht="21" customHeight="1" x14ac:dyDescent="0.25">
      <c r="A3" s="191" t="s">
        <v>43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</row>
    <row r="4" spans="1:12" ht="21" customHeight="1" x14ac:dyDescent="0.25">
      <c r="A4" s="76"/>
      <c r="B4" s="192" t="s">
        <v>89</v>
      </c>
      <c r="C4" s="192"/>
      <c r="D4" s="192"/>
      <c r="E4" s="192"/>
      <c r="F4" s="192"/>
      <c r="G4" s="192"/>
      <c r="H4" s="192"/>
      <c r="I4" s="192"/>
      <c r="J4" s="192"/>
      <c r="K4" s="192"/>
      <c r="L4" s="76"/>
    </row>
    <row r="5" spans="1:12" ht="21" customHeight="1" x14ac:dyDescent="0.25">
      <c r="A5" s="76"/>
      <c r="B5" s="192" t="s">
        <v>79</v>
      </c>
      <c r="C5" s="192"/>
      <c r="D5" s="192"/>
      <c r="E5" s="192"/>
      <c r="F5" s="192"/>
      <c r="G5" s="192"/>
      <c r="H5" s="192"/>
      <c r="I5" s="192"/>
      <c r="J5" s="192"/>
      <c r="K5" s="192"/>
      <c r="L5" s="76"/>
    </row>
    <row r="6" spans="1:12" ht="21" customHeight="1" x14ac:dyDescent="0.25">
      <c r="A6" s="76"/>
      <c r="B6" s="87" t="s">
        <v>80</v>
      </c>
      <c r="C6" s="9"/>
      <c r="D6" s="9"/>
      <c r="E6" s="9"/>
      <c r="F6" s="9"/>
      <c r="G6" s="9"/>
      <c r="H6" s="9"/>
      <c r="I6" s="9"/>
      <c r="J6" s="9"/>
      <c r="K6" s="9"/>
      <c r="L6" s="76"/>
    </row>
    <row r="7" spans="1:12" ht="21" customHeight="1" x14ac:dyDescent="0.25">
      <c r="A7" s="76"/>
      <c r="B7" s="192" t="s">
        <v>81</v>
      </c>
      <c r="C7" s="192"/>
      <c r="D7" s="192"/>
      <c r="E7" s="192"/>
      <c r="F7" s="192"/>
      <c r="G7" s="192"/>
      <c r="H7" s="192"/>
      <c r="I7" s="192"/>
      <c r="J7" s="192"/>
      <c r="K7" s="192"/>
      <c r="L7" s="76"/>
    </row>
    <row r="8" spans="1:12" ht="21" customHeight="1" x14ac:dyDescent="0.25">
      <c r="B8" s="87" t="s">
        <v>83</v>
      </c>
      <c r="C8" s="77"/>
      <c r="D8" s="77"/>
      <c r="E8" s="77"/>
      <c r="F8" s="77"/>
      <c r="G8" s="77"/>
      <c r="H8" s="77"/>
      <c r="I8" s="77"/>
      <c r="J8" s="77"/>
      <c r="K8" s="247" t="s">
        <v>53</v>
      </c>
      <c r="L8" s="247"/>
    </row>
    <row r="9" spans="1:12" ht="21" customHeight="1" x14ac:dyDescent="0.25">
      <c r="B9" s="236" t="s">
        <v>105</v>
      </c>
      <c r="C9" s="236"/>
      <c r="D9" s="236"/>
      <c r="E9" s="236"/>
      <c r="F9" s="236"/>
      <c r="G9" s="236"/>
      <c r="H9" s="236"/>
      <c r="I9" s="236"/>
      <c r="J9" s="236"/>
      <c r="K9" s="4" t="s">
        <v>54</v>
      </c>
      <c r="L9" s="44"/>
    </row>
    <row r="10" spans="1:12" ht="21" customHeight="1" x14ac:dyDescent="0.25">
      <c r="B10" s="236" t="s">
        <v>156</v>
      </c>
      <c r="C10" s="236"/>
      <c r="D10" s="236"/>
      <c r="E10" s="236"/>
      <c r="F10" s="236"/>
      <c r="G10" s="236"/>
      <c r="H10" s="236"/>
      <c r="I10" s="236"/>
      <c r="J10" s="236"/>
      <c r="K10" s="4"/>
      <c r="L10" s="44"/>
    </row>
    <row r="11" spans="1:12" ht="21" customHeight="1" x14ac:dyDescent="0.25">
      <c r="A11" s="2"/>
      <c r="B11" s="237" t="s">
        <v>82</v>
      </c>
      <c r="C11" s="237"/>
      <c r="D11" s="237"/>
      <c r="E11" s="237"/>
      <c r="F11" s="237"/>
      <c r="G11" s="237"/>
      <c r="H11" s="237"/>
      <c r="I11" s="237"/>
      <c r="J11" s="237"/>
      <c r="K11" s="237"/>
      <c r="L11" s="45"/>
    </row>
    <row r="12" spans="1:12" ht="19.5" customHeight="1" x14ac:dyDescent="0.25">
      <c r="A12" s="253" t="s">
        <v>3</v>
      </c>
      <c r="B12" s="253" t="s">
        <v>40</v>
      </c>
      <c r="C12" s="256" t="s">
        <v>44</v>
      </c>
      <c r="D12" s="256" t="s">
        <v>45</v>
      </c>
      <c r="E12" s="234" t="s">
        <v>46</v>
      </c>
      <c r="F12" s="234"/>
      <c r="G12" s="234"/>
      <c r="H12" s="234"/>
      <c r="I12" s="234"/>
      <c r="J12" s="244" t="s">
        <v>47</v>
      </c>
      <c r="K12" s="241" t="s">
        <v>48</v>
      </c>
      <c r="L12" s="241" t="s">
        <v>70</v>
      </c>
    </row>
    <row r="13" spans="1:12" ht="19.5" customHeight="1" x14ac:dyDescent="0.25">
      <c r="A13" s="254"/>
      <c r="B13" s="254"/>
      <c r="C13" s="257"/>
      <c r="D13" s="257"/>
      <c r="E13" s="53">
        <v>2566</v>
      </c>
      <c r="F13" s="53">
        <v>2567</v>
      </c>
      <c r="G13" s="53">
        <v>2568</v>
      </c>
      <c r="H13" s="53">
        <v>2569</v>
      </c>
      <c r="I13" s="53">
        <v>2570</v>
      </c>
      <c r="J13" s="245"/>
      <c r="K13" s="242"/>
      <c r="L13" s="242"/>
    </row>
    <row r="14" spans="1:12" ht="19.5" customHeight="1" x14ac:dyDescent="0.25">
      <c r="A14" s="255"/>
      <c r="B14" s="255"/>
      <c r="C14" s="258"/>
      <c r="D14" s="258"/>
      <c r="E14" s="54" t="s">
        <v>55</v>
      </c>
      <c r="F14" s="54" t="s">
        <v>55</v>
      </c>
      <c r="G14" s="54" t="s">
        <v>55</v>
      </c>
      <c r="H14" s="54" t="s">
        <v>55</v>
      </c>
      <c r="I14" s="54" t="s">
        <v>55</v>
      </c>
      <c r="J14" s="246"/>
      <c r="K14" s="243"/>
      <c r="L14" s="243"/>
    </row>
    <row r="15" spans="1:12" ht="151.19999999999999" customHeight="1" x14ac:dyDescent="0.25">
      <c r="A15" s="152">
        <v>1</v>
      </c>
      <c r="B15" s="153" t="s">
        <v>250</v>
      </c>
      <c r="C15" s="154" t="s">
        <v>238</v>
      </c>
      <c r="D15" s="155" t="s">
        <v>251</v>
      </c>
      <c r="E15" s="156" t="s">
        <v>56</v>
      </c>
      <c r="F15" s="156" t="s">
        <v>56</v>
      </c>
      <c r="G15" s="156">
        <v>360000</v>
      </c>
      <c r="H15" s="156" t="s">
        <v>56</v>
      </c>
      <c r="I15" s="156" t="s">
        <v>56</v>
      </c>
      <c r="J15" s="154" t="s">
        <v>128</v>
      </c>
      <c r="K15" s="154" t="s">
        <v>129</v>
      </c>
      <c r="L15" s="157" t="s">
        <v>12</v>
      </c>
    </row>
    <row r="16" spans="1:12" ht="168.6" customHeight="1" x14ac:dyDescent="0.25">
      <c r="A16" s="152">
        <v>2</v>
      </c>
      <c r="B16" s="158" t="s">
        <v>237</v>
      </c>
      <c r="C16" s="154" t="s">
        <v>259</v>
      </c>
      <c r="D16" s="154" t="s">
        <v>253</v>
      </c>
      <c r="E16" s="156" t="s">
        <v>56</v>
      </c>
      <c r="F16" s="156" t="s">
        <v>56</v>
      </c>
      <c r="G16" s="156">
        <v>480000</v>
      </c>
      <c r="H16" s="156" t="s">
        <v>56</v>
      </c>
      <c r="I16" s="156" t="s">
        <v>56</v>
      </c>
      <c r="J16" s="154" t="s">
        <v>128</v>
      </c>
      <c r="K16" s="154" t="s">
        <v>129</v>
      </c>
      <c r="L16" s="157" t="s">
        <v>130</v>
      </c>
    </row>
    <row r="17" spans="1:12" ht="226.8" customHeight="1" x14ac:dyDescent="0.25">
      <c r="A17" s="152">
        <v>3</v>
      </c>
      <c r="B17" s="158" t="s">
        <v>248</v>
      </c>
      <c r="C17" s="154" t="s">
        <v>247</v>
      </c>
      <c r="D17" s="155" t="s">
        <v>249</v>
      </c>
      <c r="E17" s="156" t="s">
        <v>56</v>
      </c>
      <c r="F17" s="156" t="s">
        <v>56</v>
      </c>
      <c r="G17" s="156">
        <v>498000</v>
      </c>
      <c r="H17" s="156" t="s">
        <v>56</v>
      </c>
      <c r="I17" s="156" t="s">
        <v>56</v>
      </c>
      <c r="J17" s="154" t="s">
        <v>128</v>
      </c>
      <c r="K17" s="154" t="s">
        <v>129</v>
      </c>
      <c r="L17" s="157" t="s">
        <v>130</v>
      </c>
    </row>
    <row r="18" spans="1:12" ht="176.4" customHeight="1" x14ac:dyDescent="0.25">
      <c r="A18" s="152">
        <v>4</v>
      </c>
      <c r="B18" s="158" t="s">
        <v>260</v>
      </c>
      <c r="C18" s="154" t="s">
        <v>255</v>
      </c>
      <c r="D18" s="155" t="s">
        <v>256</v>
      </c>
      <c r="E18" s="156" t="s">
        <v>56</v>
      </c>
      <c r="F18" s="156" t="s">
        <v>56</v>
      </c>
      <c r="G18" s="156">
        <v>480000</v>
      </c>
      <c r="H18" s="156" t="s">
        <v>56</v>
      </c>
      <c r="I18" s="156" t="s">
        <v>56</v>
      </c>
      <c r="J18" s="154" t="s">
        <v>257</v>
      </c>
      <c r="K18" s="154" t="s">
        <v>258</v>
      </c>
      <c r="L18" s="157" t="s">
        <v>130</v>
      </c>
    </row>
    <row r="19" spans="1:12" ht="25.8" hidden="1" customHeight="1" x14ac:dyDescent="0.25">
      <c r="A19" s="86">
        <v>18</v>
      </c>
      <c r="B19" s="122"/>
      <c r="C19" s="123"/>
      <c r="D19" s="124"/>
      <c r="E19" s="125"/>
      <c r="F19" s="125"/>
      <c r="G19" s="125"/>
      <c r="H19" s="125"/>
      <c r="I19" s="125"/>
      <c r="J19" s="123"/>
      <c r="K19" s="124"/>
      <c r="L19" s="126"/>
    </row>
    <row r="20" spans="1:12" ht="31.2" hidden="1" customHeight="1" x14ac:dyDescent="0.65">
      <c r="A20" s="86">
        <v>19</v>
      </c>
      <c r="B20" s="248" t="s">
        <v>66</v>
      </c>
      <c r="C20" s="249"/>
      <c r="D20" s="250"/>
      <c r="E20" s="84">
        <f>SUM(E15:E18)</f>
        <v>0</v>
      </c>
      <c r="F20" s="84">
        <f>SUM(F15:F18)</f>
        <v>0</v>
      </c>
      <c r="G20" s="84">
        <f>SUM(G15:G18)</f>
        <v>1818000</v>
      </c>
      <c r="H20" s="84">
        <f>SUM(H15:H18)</f>
        <v>0</v>
      </c>
      <c r="I20" s="84">
        <f>SUM(I15:I18)</f>
        <v>0</v>
      </c>
      <c r="J20" s="23"/>
      <c r="K20" s="23"/>
      <c r="L20" s="46"/>
    </row>
    <row r="21" spans="1:12" ht="25.95" hidden="1" customHeight="1" x14ac:dyDescent="0.65">
      <c r="A21" s="86">
        <v>20</v>
      </c>
      <c r="B21" s="43"/>
      <c r="C21" s="251" t="s">
        <v>67</v>
      </c>
      <c r="D21" s="252"/>
      <c r="E21" s="35">
        <f>COUNT(#REF!)</f>
        <v>0</v>
      </c>
      <c r="F21" s="35">
        <f>COUNT(F15:F18)</f>
        <v>0</v>
      </c>
      <c r="G21" s="35">
        <f>COUNT(G15:G18)</f>
        <v>4</v>
      </c>
      <c r="H21" s="35">
        <f>COUNT(H15:H18)</f>
        <v>0</v>
      </c>
      <c r="I21" s="35">
        <f>COUNT(I15:I18)</f>
        <v>0</v>
      </c>
    </row>
    <row r="24" spans="1:12" ht="97.2" x14ac:dyDescent="0.3">
      <c r="D24" s="189" t="s">
        <v>252</v>
      </c>
    </row>
    <row r="25" spans="1:12" ht="69.599999999999994" x14ac:dyDescent="0.3">
      <c r="D25" s="189" t="s">
        <v>254</v>
      </c>
    </row>
    <row r="26" spans="1:12" x14ac:dyDescent="0.3">
      <c r="C26" t="s">
        <v>69</v>
      </c>
    </row>
  </sheetData>
  <mergeCells count="20">
    <mergeCell ref="B20:D20"/>
    <mergeCell ref="C21:D21"/>
    <mergeCell ref="A12:A14"/>
    <mergeCell ref="B12:B14"/>
    <mergeCell ref="C12:C14"/>
    <mergeCell ref="D12:D14"/>
    <mergeCell ref="K12:K14"/>
    <mergeCell ref="L12:L14"/>
    <mergeCell ref="E12:I12"/>
    <mergeCell ref="J12:J14"/>
    <mergeCell ref="K8:L8"/>
    <mergeCell ref="B10:J10"/>
    <mergeCell ref="B9:J9"/>
    <mergeCell ref="B11:K11"/>
    <mergeCell ref="B7:K7"/>
    <mergeCell ref="A1:L1"/>
    <mergeCell ref="A2:L2"/>
    <mergeCell ref="A3:L3"/>
    <mergeCell ref="B4:K4"/>
    <mergeCell ref="B5:K5"/>
  </mergeCells>
  <phoneticPr fontId="37" type="noConversion"/>
  <pageMargins left="0.51181102362204722" right="0.11811023622047245" top="0.35433070866141736" bottom="0.35433070866141736" header="0.31496062992125984" footer="0.31496062992125984"/>
  <pageSetup paperSize="9" scale="85" firstPageNumber="4" orientation="landscape" useFirstPageNumber="1" r:id="rId1"/>
  <headerFooter differentOddEven="1">
    <oddFooter>&amp;C&amp;P</oddFooter>
    <evenFooter>&amp;C&amp;P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2"/>
  <sheetViews>
    <sheetView view="pageBreakPreview" topLeftCell="A10" zoomScaleNormal="106" zoomScaleSheetLayoutView="100" workbookViewId="0">
      <selection activeCell="A18" sqref="A18:XFD19"/>
    </sheetView>
  </sheetViews>
  <sheetFormatPr defaultColWidth="9" defaultRowHeight="13.8" x14ac:dyDescent="0.25"/>
  <cols>
    <col min="1" max="1" width="3.69921875" customWidth="1"/>
    <col min="2" max="2" width="17.19921875" customWidth="1"/>
    <col min="3" max="3" width="13.69921875" customWidth="1"/>
    <col min="4" max="4" width="15.8984375" customWidth="1"/>
    <col min="5" max="8" width="9.09765625" customWidth="1"/>
    <col min="9" max="9" width="11" customWidth="1"/>
    <col min="10" max="10" width="12.19921875" customWidth="1"/>
    <col min="11" max="11" width="16.19921875" customWidth="1"/>
    <col min="12" max="12" width="8.3984375" customWidth="1"/>
  </cols>
  <sheetData>
    <row r="1" spans="1:13" ht="21" customHeight="1" x14ac:dyDescent="0.25">
      <c r="A1" s="240" t="s">
        <v>52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</row>
    <row r="2" spans="1:13" ht="21" customHeight="1" x14ac:dyDescent="0.25">
      <c r="A2" s="191" t="s">
        <v>112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</row>
    <row r="3" spans="1:13" ht="21" customHeight="1" x14ac:dyDescent="0.25">
      <c r="A3" s="240" t="s">
        <v>43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</row>
    <row r="4" spans="1:13" ht="21" customHeight="1" x14ac:dyDescent="0.25">
      <c r="A4" s="77"/>
      <c r="B4" s="192" t="s">
        <v>89</v>
      </c>
      <c r="C4" s="192"/>
      <c r="D4" s="192"/>
      <c r="E4" s="192"/>
      <c r="F4" s="192"/>
      <c r="G4" s="192"/>
      <c r="H4" s="192"/>
      <c r="I4" s="192"/>
      <c r="J4" s="192"/>
      <c r="K4" s="192"/>
      <c r="L4" s="76"/>
    </row>
    <row r="5" spans="1:13" ht="21" customHeight="1" x14ac:dyDescent="0.25">
      <c r="A5" s="77"/>
      <c r="B5" s="192" t="s">
        <v>79</v>
      </c>
      <c r="C5" s="192"/>
      <c r="D5" s="192"/>
      <c r="E5" s="192"/>
      <c r="F5" s="192"/>
      <c r="G5" s="192"/>
      <c r="H5" s="192"/>
      <c r="I5" s="192"/>
      <c r="J5" s="192"/>
      <c r="K5" s="192"/>
      <c r="L5" s="76"/>
    </row>
    <row r="6" spans="1:13" ht="21" customHeight="1" x14ac:dyDescent="0.3">
      <c r="A6" s="77"/>
      <c r="B6" s="117" t="s">
        <v>80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</row>
    <row r="7" spans="1:13" ht="21" customHeight="1" x14ac:dyDescent="0.25">
      <c r="A7" s="77"/>
      <c r="B7" s="192" t="s">
        <v>81</v>
      </c>
      <c r="C7" s="192"/>
      <c r="D7" s="192"/>
      <c r="E7" s="192"/>
      <c r="F7" s="192"/>
      <c r="G7" s="192"/>
      <c r="H7" s="192"/>
      <c r="I7" s="192"/>
      <c r="J7" s="192"/>
      <c r="K7" s="192"/>
      <c r="L7" s="76"/>
    </row>
    <row r="8" spans="1:13" ht="21" customHeight="1" x14ac:dyDescent="0.25">
      <c r="A8" s="77"/>
      <c r="B8" s="9" t="s">
        <v>83</v>
      </c>
      <c r="C8" s="77"/>
      <c r="D8" s="77"/>
      <c r="E8" s="77"/>
      <c r="F8" s="77"/>
      <c r="G8" s="77"/>
      <c r="H8" s="77"/>
      <c r="I8" s="77"/>
      <c r="J8" s="77"/>
      <c r="K8" s="261"/>
      <c r="L8" s="262"/>
    </row>
    <row r="9" spans="1:13" ht="21" customHeight="1" x14ac:dyDescent="0.25">
      <c r="B9" s="7" t="s">
        <v>106</v>
      </c>
      <c r="C9" s="3"/>
      <c r="D9" s="4"/>
      <c r="E9" s="5"/>
      <c r="F9" s="5"/>
      <c r="G9" s="5"/>
      <c r="H9" s="5"/>
      <c r="I9" s="5"/>
      <c r="J9" s="5"/>
      <c r="K9" s="247" t="s">
        <v>53</v>
      </c>
      <c r="L9" s="247"/>
    </row>
    <row r="10" spans="1:13" ht="21" customHeight="1" x14ac:dyDescent="0.25">
      <c r="A10" s="7"/>
      <c r="B10" s="236" t="s">
        <v>156</v>
      </c>
      <c r="C10" s="236"/>
      <c r="D10" s="236"/>
      <c r="E10" s="236"/>
      <c r="F10" s="236"/>
      <c r="G10" s="236"/>
      <c r="H10" s="236"/>
      <c r="I10" s="236"/>
      <c r="J10" s="236"/>
      <c r="K10" s="77"/>
      <c r="L10" s="77"/>
    </row>
    <row r="11" spans="1:13" ht="21" customHeight="1" x14ac:dyDescent="0.25">
      <c r="A11" s="2"/>
      <c r="B11" s="236" t="s">
        <v>104</v>
      </c>
      <c r="C11" s="236"/>
      <c r="D11" s="236"/>
      <c r="E11" s="236"/>
      <c r="F11" s="236"/>
      <c r="G11" s="236"/>
      <c r="H11" s="236"/>
      <c r="I11" s="236"/>
      <c r="J11" s="236"/>
      <c r="K11" s="236"/>
      <c r="L11" s="236"/>
    </row>
    <row r="12" spans="1:13" ht="15.75" customHeight="1" x14ac:dyDescent="0.25">
      <c r="A12" s="253" t="s">
        <v>3</v>
      </c>
      <c r="B12" s="253" t="s">
        <v>40</v>
      </c>
      <c r="C12" s="256" t="s">
        <v>44</v>
      </c>
      <c r="D12" s="256" t="s">
        <v>45</v>
      </c>
      <c r="E12" s="234" t="s">
        <v>46</v>
      </c>
      <c r="F12" s="234"/>
      <c r="G12" s="234"/>
      <c r="H12" s="234"/>
      <c r="I12" s="234"/>
      <c r="J12" s="244" t="s">
        <v>47</v>
      </c>
      <c r="K12" s="241" t="s">
        <v>48</v>
      </c>
      <c r="L12" s="241" t="s">
        <v>70</v>
      </c>
    </row>
    <row r="13" spans="1:13" ht="15.75" customHeight="1" x14ac:dyDescent="0.25">
      <c r="A13" s="254"/>
      <c r="B13" s="254"/>
      <c r="C13" s="257"/>
      <c r="D13" s="257"/>
      <c r="E13" s="53">
        <v>2566</v>
      </c>
      <c r="F13" s="53">
        <v>2567</v>
      </c>
      <c r="G13" s="53">
        <v>2568</v>
      </c>
      <c r="H13" s="53">
        <v>2569</v>
      </c>
      <c r="I13" s="53">
        <v>2570</v>
      </c>
      <c r="J13" s="245"/>
      <c r="K13" s="242"/>
      <c r="L13" s="242"/>
    </row>
    <row r="14" spans="1:13" ht="15.75" customHeight="1" x14ac:dyDescent="0.25">
      <c r="A14" s="255"/>
      <c r="B14" s="255"/>
      <c r="C14" s="258"/>
      <c r="D14" s="258"/>
      <c r="E14" s="54" t="s">
        <v>55</v>
      </c>
      <c r="F14" s="54" t="s">
        <v>55</v>
      </c>
      <c r="G14" s="54" t="s">
        <v>55</v>
      </c>
      <c r="H14" s="54" t="s">
        <v>55</v>
      </c>
      <c r="I14" s="54" t="s">
        <v>55</v>
      </c>
      <c r="J14" s="246"/>
      <c r="K14" s="243"/>
      <c r="L14" s="243"/>
    </row>
    <row r="15" spans="1:13" ht="189" customHeight="1" x14ac:dyDescent="0.25">
      <c r="A15" s="109">
        <v>1</v>
      </c>
      <c r="B15" s="32" t="s">
        <v>196</v>
      </c>
      <c r="C15" s="32" t="s">
        <v>183</v>
      </c>
      <c r="D15" s="14" t="s">
        <v>187</v>
      </c>
      <c r="E15" s="50">
        <v>500000</v>
      </c>
      <c r="F15" s="50" t="s">
        <v>56</v>
      </c>
      <c r="G15" s="50" t="s">
        <v>56</v>
      </c>
      <c r="H15" s="50" t="s">
        <v>56</v>
      </c>
      <c r="I15" s="50" t="s">
        <v>56</v>
      </c>
      <c r="J15" s="51" t="s">
        <v>177</v>
      </c>
      <c r="K15" s="51" t="s">
        <v>178</v>
      </c>
      <c r="L15" s="55" t="s">
        <v>12</v>
      </c>
    </row>
    <row r="16" spans="1:13" ht="122.4" customHeight="1" x14ac:dyDescent="0.25">
      <c r="A16" s="109">
        <v>2</v>
      </c>
      <c r="B16" s="32" t="s">
        <v>199</v>
      </c>
      <c r="C16" s="32" t="s">
        <v>200</v>
      </c>
      <c r="D16" s="14" t="s">
        <v>201</v>
      </c>
      <c r="E16" s="50" t="s">
        <v>56</v>
      </c>
      <c r="F16" s="50">
        <v>200000</v>
      </c>
      <c r="G16" s="50" t="s">
        <v>56</v>
      </c>
      <c r="H16" s="50" t="s">
        <v>56</v>
      </c>
      <c r="I16" s="50" t="s">
        <v>56</v>
      </c>
      <c r="J16" s="51" t="s">
        <v>177</v>
      </c>
      <c r="K16" s="51" t="s">
        <v>202</v>
      </c>
      <c r="L16" s="55" t="s">
        <v>12</v>
      </c>
    </row>
    <row r="17" spans="1:12" ht="145.94999999999999" customHeight="1" x14ac:dyDescent="0.25">
      <c r="A17" s="89">
        <v>3</v>
      </c>
      <c r="B17" s="32" t="s">
        <v>184</v>
      </c>
      <c r="C17" s="32" t="s">
        <v>185</v>
      </c>
      <c r="D17" s="14" t="s">
        <v>186</v>
      </c>
      <c r="E17" s="50" t="s">
        <v>56</v>
      </c>
      <c r="F17" s="50">
        <v>600000</v>
      </c>
      <c r="G17" s="50" t="s">
        <v>56</v>
      </c>
      <c r="H17" s="50" t="s">
        <v>56</v>
      </c>
      <c r="I17" s="50" t="s">
        <v>56</v>
      </c>
      <c r="J17" s="51" t="s">
        <v>57</v>
      </c>
      <c r="K17" s="51" t="s">
        <v>58</v>
      </c>
      <c r="L17" s="55" t="s">
        <v>12</v>
      </c>
    </row>
    <row r="18" spans="1:12" ht="21.75" hidden="1" customHeight="1" x14ac:dyDescent="0.65">
      <c r="A18" s="48"/>
      <c r="B18" s="259" t="s">
        <v>66</v>
      </c>
      <c r="C18" s="259"/>
      <c r="D18" s="259"/>
      <c r="E18" s="22">
        <f>SUM(E15:E17)</f>
        <v>500000</v>
      </c>
      <c r="F18" s="22">
        <f>SUM(F15:F17)</f>
        <v>800000</v>
      </c>
      <c r="G18" s="22">
        <f>SUM(G15:G17)</f>
        <v>0</v>
      </c>
      <c r="H18" s="22">
        <f>SUM(H17:H17)</f>
        <v>0</v>
      </c>
      <c r="I18" s="22">
        <f>SUM(I17:I17)</f>
        <v>0</v>
      </c>
      <c r="J18" s="48"/>
      <c r="K18" s="48"/>
    </row>
    <row r="19" spans="1:12" ht="21.75" hidden="1" customHeight="1" x14ac:dyDescent="0.65">
      <c r="A19" s="48"/>
      <c r="B19" s="43"/>
      <c r="C19" s="260" t="s">
        <v>67</v>
      </c>
      <c r="D19" s="260"/>
      <c r="E19" s="70">
        <f>COUNT(E15:E17)</f>
        <v>1</v>
      </c>
      <c r="F19" s="70">
        <f>COUNT(F15:F17)</f>
        <v>2</v>
      </c>
      <c r="G19" s="70">
        <f>COUNT(G15:G17)</f>
        <v>0</v>
      </c>
      <c r="H19" s="70">
        <f>COUNT(H17:H17)</f>
        <v>0</v>
      </c>
      <c r="I19" s="70">
        <f>COUNT(I17:I17)</f>
        <v>0</v>
      </c>
      <c r="J19" s="48"/>
      <c r="K19" s="48"/>
    </row>
    <row r="20" spans="1:12" ht="27" customHeight="1" x14ac:dyDescent="0.25"/>
    <row r="21" spans="1:12" ht="22.95" customHeight="1" x14ac:dyDescent="0.25"/>
    <row r="22" spans="1:12" ht="29.4" customHeight="1" x14ac:dyDescent="0.25"/>
  </sheetData>
  <mergeCells count="20">
    <mergeCell ref="C19:D19"/>
    <mergeCell ref="B11:L11"/>
    <mergeCell ref="A1:L1"/>
    <mergeCell ref="A2:L2"/>
    <mergeCell ref="A3:L3"/>
    <mergeCell ref="K8:L8"/>
    <mergeCell ref="K12:K14"/>
    <mergeCell ref="L12:L14"/>
    <mergeCell ref="A12:A14"/>
    <mergeCell ref="B12:B14"/>
    <mergeCell ref="C12:C14"/>
    <mergeCell ref="D12:D14"/>
    <mergeCell ref="E12:I12"/>
    <mergeCell ref="J12:J14"/>
    <mergeCell ref="B10:J10"/>
    <mergeCell ref="B4:K4"/>
    <mergeCell ref="B5:K5"/>
    <mergeCell ref="B7:K7"/>
    <mergeCell ref="K9:L9"/>
    <mergeCell ref="B18:D18"/>
  </mergeCells>
  <pageMargins left="0.70866141732283472" right="0.11811023622047245" top="0.35433070866141736" bottom="0.35433070866141736" header="0.31496062992125984" footer="0.31496062992125984"/>
  <pageSetup paperSize="9" scale="95" firstPageNumber="15" orientation="landscape" useFirstPageNumber="1" r:id="rId1"/>
  <headerFooter differentOddEven="1">
    <oddFooter>&amp;C&amp;P</oddFooter>
    <evenFooter>&amp;C&amp;P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9"/>
  <sheetViews>
    <sheetView topLeftCell="A3" zoomScaleNormal="100" workbookViewId="0">
      <selection activeCell="I19" sqref="I19"/>
    </sheetView>
  </sheetViews>
  <sheetFormatPr defaultColWidth="9" defaultRowHeight="13.8" x14ac:dyDescent="0.25"/>
  <cols>
    <col min="1" max="1" width="4" customWidth="1"/>
    <col min="2" max="2" width="17.3984375" customWidth="1"/>
    <col min="3" max="3" width="15.8984375" customWidth="1"/>
    <col min="4" max="4" width="15" customWidth="1"/>
    <col min="5" max="9" width="8.5" customWidth="1"/>
    <col min="10" max="10" width="12.69921875" customWidth="1"/>
    <col min="11" max="11" width="14.19921875" customWidth="1"/>
    <col min="12" max="12" width="9.09765625" customWidth="1"/>
  </cols>
  <sheetData>
    <row r="1" spans="1:12" ht="21" customHeight="1" x14ac:dyDescent="0.25">
      <c r="A1" s="240" t="s">
        <v>61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</row>
    <row r="2" spans="1:12" ht="24.75" customHeight="1" x14ac:dyDescent="0.25">
      <c r="A2" s="191" t="s">
        <v>112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</row>
    <row r="3" spans="1:12" ht="21" customHeight="1" x14ac:dyDescent="0.25">
      <c r="A3" s="240" t="s">
        <v>42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</row>
    <row r="4" spans="1:12" ht="21" customHeight="1" x14ac:dyDescent="0.25">
      <c r="A4" s="240" t="s">
        <v>60</v>
      </c>
      <c r="B4" s="240"/>
      <c r="C4" s="240"/>
      <c r="D4" s="240"/>
      <c r="E4" s="240"/>
      <c r="F4" s="240"/>
      <c r="G4" s="240"/>
      <c r="H4" s="240"/>
      <c r="I4" s="240"/>
      <c r="J4" s="240"/>
    </row>
    <row r="5" spans="1:12" ht="21" customHeight="1" x14ac:dyDescent="0.25">
      <c r="A5" s="77"/>
      <c r="B5" s="192" t="s">
        <v>91</v>
      </c>
      <c r="C5" s="192"/>
      <c r="D5" s="192"/>
      <c r="E5" s="192"/>
      <c r="F5" s="192"/>
      <c r="G5" s="192"/>
      <c r="H5" s="192"/>
      <c r="I5" s="192"/>
      <c r="J5" s="192"/>
      <c r="K5" s="192"/>
      <c r="L5" s="9"/>
    </row>
    <row r="6" spans="1:12" ht="21" customHeight="1" x14ac:dyDescent="0.25">
      <c r="A6" s="77"/>
      <c r="B6" s="239" t="s">
        <v>92</v>
      </c>
      <c r="C6" s="192"/>
      <c r="D6" s="192"/>
      <c r="E6" s="192"/>
      <c r="F6" s="192"/>
      <c r="G6" s="192"/>
      <c r="H6" s="192"/>
      <c r="I6" s="192"/>
      <c r="J6" s="192"/>
      <c r="K6" s="192"/>
      <c r="L6" s="76"/>
    </row>
    <row r="7" spans="1:12" ht="44.4" customHeight="1" x14ac:dyDescent="0.25">
      <c r="A7" s="77"/>
      <c r="B7" s="229" t="s">
        <v>93</v>
      </c>
      <c r="C7" s="229"/>
      <c r="D7" s="229"/>
      <c r="E7" s="229"/>
      <c r="F7" s="229"/>
      <c r="G7" s="229"/>
      <c r="H7" s="229"/>
      <c r="I7" s="229"/>
      <c r="J7" s="229"/>
      <c r="K7" s="229"/>
      <c r="L7" s="9"/>
    </row>
    <row r="8" spans="1:12" ht="21" customHeight="1" x14ac:dyDescent="0.5">
      <c r="A8" s="9"/>
      <c r="B8" s="9" t="s">
        <v>90</v>
      </c>
      <c r="C8" s="11"/>
      <c r="D8" s="11"/>
      <c r="E8" s="11"/>
      <c r="F8" s="11"/>
      <c r="G8" s="11"/>
      <c r="H8" s="11"/>
      <c r="I8" s="11"/>
      <c r="J8" s="11"/>
      <c r="K8" s="230"/>
      <c r="L8" s="230"/>
    </row>
    <row r="9" spans="1:12" ht="21" customHeight="1" x14ac:dyDescent="0.5">
      <c r="A9" s="9"/>
      <c r="B9" s="9" t="s">
        <v>181</v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1" customHeight="1" x14ac:dyDescent="0.5">
      <c r="A10" s="9"/>
      <c r="B10" s="7" t="s">
        <v>103</v>
      </c>
      <c r="C10" s="11"/>
      <c r="D10" s="11"/>
      <c r="E10" s="11"/>
      <c r="F10" s="11"/>
      <c r="G10" s="11"/>
      <c r="H10" s="11"/>
      <c r="I10" s="11"/>
      <c r="J10" s="11"/>
      <c r="K10" s="231" t="s">
        <v>77</v>
      </c>
      <c r="L10" s="231"/>
    </row>
    <row r="11" spans="1:12" ht="21" customHeight="1" x14ac:dyDescent="0.5">
      <c r="A11" s="9" t="s">
        <v>68</v>
      </c>
      <c r="B11" s="236" t="s">
        <v>94</v>
      </c>
      <c r="C11" s="236"/>
      <c r="D11" s="236"/>
      <c r="E11" s="236"/>
      <c r="F11" s="236"/>
      <c r="G11" s="236"/>
      <c r="H11" s="236"/>
      <c r="I11" s="236"/>
      <c r="J11" s="236"/>
      <c r="K11" s="11"/>
      <c r="L11" s="11"/>
    </row>
    <row r="12" spans="1:12" ht="21" customHeight="1" x14ac:dyDescent="0.25">
      <c r="A12" s="9"/>
      <c r="B12" s="237" t="s">
        <v>154</v>
      </c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2" ht="21" customHeight="1" x14ac:dyDescent="0.25">
      <c r="A13" s="232" t="s">
        <v>3</v>
      </c>
      <c r="B13" s="232" t="s">
        <v>40</v>
      </c>
      <c r="C13" s="233" t="s">
        <v>44</v>
      </c>
      <c r="D13" s="233" t="s">
        <v>45</v>
      </c>
      <c r="E13" s="234" t="s">
        <v>46</v>
      </c>
      <c r="F13" s="234"/>
      <c r="G13" s="234"/>
      <c r="H13" s="234"/>
      <c r="I13" s="234"/>
      <c r="J13" s="235" t="s">
        <v>47</v>
      </c>
      <c r="K13" s="238" t="s">
        <v>48</v>
      </c>
      <c r="L13" s="238" t="s">
        <v>70</v>
      </c>
    </row>
    <row r="14" spans="1:12" ht="21" customHeight="1" x14ac:dyDescent="0.25">
      <c r="A14" s="232"/>
      <c r="B14" s="232"/>
      <c r="C14" s="233"/>
      <c r="D14" s="233"/>
      <c r="E14" s="53">
        <v>2566</v>
      </c>
      <c r="F14" s="53">
        <v>2567</v>
      </c>
      <c r="G14" s="53">
        <v>2568</v>
      </c>
      <c r="H14" s="53">
        <v>2569</v>
      </c>
      <c r="I14" s="53">
        <v>2570</v>
      </c>
      <c r="J14" s="235"/>
      <c r="K14" s="238"/>
      <c r="L14" s="238"/>
    </row>
    <row r="15" spans="1:12" ht="21" customHeight="1" x14ac:dyDescent="0.25">
      <c r="A15" s="232"/>
      <c r="B15" s="232"/>
      <c r="C15" s="233"/>
      <c r="D15" s="233"/>
      <c r="E15" s="54" t="s">
        <v>55</v>
      </c>
      <c r="F15" s="54" t="s">
        <v>55</v>
      </c>
      <c r="G15" s="54" t="s">
        <v>55</v>
      </c>
      <c r="H15" s="54" t="s">
        <v>55</v>
      </c>
      <c r="I15" s="54" t="s">
        <v>55</v>
      </c>
      <c r="J15" s="235"/>
      <c r="K15" s="238"/>
      <c r="L15" s="238"/>
    </row>
    <row r="16" spans="1:12" ht="223.95" customHeight="1" x14ac:dyDescent="0.25">
      <c r="A16" s="99">
        <v>1</v>
      </c>
      <c r="B16" s="1" t="s">
        <v>143</v>
      </c>
      <c r="C16" s="100" t="s">
        <v>147</v>
      </c>
      <c r="D16" s="101" t="s">
        <v>175</v>
      </c>
      <c r="E16" s="102">
        <v>96600</v>
      </c>
      <c r="F16" s="102">
        <v>96600</v>
      </c>
      <c r="G16" s="102">
        <v>96600</v>
      </c>
      <c r="H16" s="102">
        <v>96600</v>
      </c>
      <c r="I16" s="102">
        <v>96600</v>
      </c>
      <c r="J16" s="98" t="s">
        <v>155</v>
      </c>
      <c r="K16" s="100" t="s">
        <v>174</v>
      </c>
      <c r="L16" s="100" t="s">
        <v>113</v>
      </c>
    </row>
    <row r="17" spans="1:12" ht="114" customHeight="1" x14ac:dyDescent="0.25">
      <c r="A17" s="99">
        <v>2</v>
      </c>
      <c r="B17" s="100" t="s">
        <v>144</v>
      </c>
      <c r="C17" s="100" t="s">
        <v>114</v>
      </c>
      <c r="D17" s="103" t="s">
        <v>115</v>
      </c>
      <c r="E17" s="104">
        <v>15000</v>
      </c>
      <c r="F17" s="104">
        <v>15000</v>
      </c>
      <c r="G17" s="104">
        <v>15000</v>
      </c>
      <c r="H17" s="104">
        <v>15000</v>
      </c>
      <c r="I17" s="104">
        <v>15000</v>
      </c>
      <c r="J17" s="98" t="s">
        <v>116</v>
      </c>
      <c r="K17" s="100" t="s">
        <v>117</v>
      </c>
      <c r="L17" s="100" t="s">
        <v>113</v>
      </c>
    </row>
    <row r="18" spans="1:12" ht="343.2" customHeight="1" x14ac:dyDescent="0.25">
      <c r="A18" s="99">
        <v>3</v>
      </c>
      <c r="B18" s="100" t="s">
        <v>141</v>
      </c>
      <c r="C18" s="100" t="s">
        <v>172</v>
      </c>
      <c r="D18" s="98" t="s">
        <v>118</v>
      </c>
      <c r="E18" s="104">
        <v>30000</v>
      </c>
      <c r="F18" s="104">
        <v>30000</v>
      </c>
      <c r="G18" s="104">
        <v>30000</v>
      </c>
      <c r="H18" s="104">
        <v>30000</v>
      </c>
      <c r="I18" s="104">
        <v>30000</v>
      </c>
      <c r="J18" s="98" t="s">
        <v>173</v>
      </c>
      <c r="K18" s="98" t="s">
        <v>119</v>
      </c>
      <c r="L18" s="100" t="s">
        <v>113</v>
      </c>
    </row>
    <row r="19" spans="1:12" ht="303" customHeight="1" x14ac:dyDescent="0.25">
      <c r="A19" s="99">
        <v>4</v>
      </c>
      <c r="B19" s="105" t="s">
        <v>146</v>
      </c>
      <c r="C19" s="106" t="s">
        <v>152</v>
      </c>
      <c r="D19" s="106" t="s">
        <v>145</v>
      </c>
      <c r="E19" s="104">
        <v>15000</v>
      </c>
      <c r="F19" s="104">
        <v>15000</v>
      </c>
      <c r="G19" s="104">
        <v>15000</v>
      </c>
      <c r="H19" s="104">
        <v>15000</v>
      </c>
      <c r="I19" s="104">
        <v>15000</v>
      </c>
      <c r="J19" s="98" t="s">
        <v>148</v>
      </c>
      <c r="K19" s="100" t="s">
        <v>153</v>
      </c>
      <c r="L19" s="100" t="s">
        <v>113</v>
      </c>
    </row>
    <row r="20" spans="1:12" ht="217.5" customHeight="1" x14ac:dyDescent="0.25">
      <c r="A20" s="99">
        <v>5</v>
      </c>
      <c r="B20" s="1" t="s">
        <v>149</v>
      </c>
      <c r="C20" s="100" t="s">
        <v>137</v>
      </c>
      <c r="D20" s="98" t="s">
        <v>150</v>
      </c>
      <c r="E20" s="107">
        <v>450000</v>
      </c>
      <c r="F20" s="107">
        <v>450000</v>
      </c>
      <c r="G20" s="107">
        <v>450000</v>
      </c>
      <c r="H20" s="107">
        <v>450000</v>
      </c>
      <c r="I20" s="107">
        <v>450000</v>
      </c>
      <c r="J20" s="98" t="s">
        <v>151</v>
      </c>
      <c r="K20" s="100" t="s">
        <v>138</v>
      </c>
      <c r="L20" s="100" t="s">
        <v>113</v>
      </c>
    </row>
    <row r="21" spans="1:12" ht="230.4" customHeight="1" x14ac:dyDescent="0.25">
      <c r="A21" s="99">
        <v>6</v>
      </c>
      <c r="B21" s="1" t="s">
        <v>139</v>
      </c>
      <c r="C21" s="100" t="s">
        <v>180</v>
      </c>
      <c r="D21" s="100" t="s">
        <v>120</v>
      </c>
      <c r="E21" s="108">
        <v>50000</v>
      </c>
      <c r="F21" s="108">
        <v>50000</v>
      </c>
      <c r="G21" s="108">
        <v>50000</v>
      </c>
      <c r="H21" s="108">
        <v>50000</v>
      </c>
      <c r="I21" s="108">
        <v>50000</v>
      </c>
      <c r="J21" s="100" t="s">
        <v>122</v>
      </c>
      <c r="K21" s="100" t="s">
        <v>121</v>
      </c>
      <c r="L21" s="100" t="s">
        <v>123</v>
      </c>
    </row>
    <row r="22" spans="1:12" ht="2.25" hidden="1" customHeight="1" x14ac:dyDescent="0.25">
      <c r="A22" s="28"/>
      <c r="B22" s="222" t="s">
        <v>66</v>
      </c>
      <c r="C22" s="223"/>
      <c r="D22" s="224"/>
      <c r="E22" s="52">
        <f>SUM(E16:E21)</f>
        <v>656600</v>
      </c>
      <c r="F22" s="52">
        <f t="shared" ref="F22:I22" si="0">SUM(F16:F21)</f>
        <v>656600</v>
      </c>
      <c r="G22" s="52">
        <f t="shared" si="0"/>
        <v>656600</v>
      </c>
      <c r="H22" s="52">
        <f t="shared" si="0"/>
        <v>656600</v>
      </c>
      <c r="I22" s="52">
        <f t="shared" si="0"/>
        <v>656600</v>
      </c>
      <c r="J22" s="24"/>
      <c r="K22" s="25"/>
      <c r="L22" s="25"/>
    </row>
    <row r="23" spans="1:12" ht="2.25" hidden="1" customHeight="1" x14ac:dyDescent="0.25">
      <c r="A23" s="225"/>
      <c r="B23" s="226"/>
      <c r="C23" s="227" t="s">
        <v>67</v>
      </c>
      <c r="D23" s="228"/>
      <c r="E23" s="29">
        <f>COUNT(E16:E21)</f>
        <v>6</v>
      </c>
      <c r="F23" s="29">
        <f t="shared" ref="F23:I23" si="1">COUNT(F16:F21)</f>
        <v>6</v>
      </c>
      <c r="G23" s="29">
        <f t="shared" si="1"/>
        <v>6</v>
      </c>
      <c r="H23" s="29">
        <f t="shared" si="1"/>
        <v>6</v>
      </c>
      <c r="I23" s="29">
        <f t="shared" si="1"/>
        <v>6</v>
      </c>
      <c r="J23" s="26"/>
      <c r="K23" s="27"/>
      <c r="L23" s="27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5">
      <c r="A25" s="16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21" customHeight="1" x14ac:dyDescent="0.5">
      <c r="A26" s="16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21" customHeight="1" x14ac:dyDescent="0.5">
      <c r="A27" s="16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  <row r="108" ht="21" customHeight="1" x14ac:dyDescent="0.25"/>
    <row r="109" ht="21" customHeight="1" x14ac:dyDescent="0.25"/>
  </sheetData>
  <mergeCells count="22">
    <mergeCell ref="B12:L12"/>
    <mergeCell ref="B5:K5"/>
    <mergeCell ref="B6:K6"/>
    <mergeCell ref="B7:K7"/>
    <mergeCell ref="K8:L8"/>
    <mergeCell ref="B11:J11"/>
    <mergeCell ref="B22:D22"/>
    <mergeCell ref="A23:B23"/>
    <mergeCell ref="C23:D23"/>
    <mergeCell ref="A3:L3"/>
    <mergeCell ref="A1:L1"/>
    <mergeCell ref="A2:L2"/>
    <mergeCell ref="A4:J4"/>
    <mergeCell ref="K10:L10"/>
    <mergeCell ref="A13:A15"/>
    <mergeCell ref="B13:B15"/>
    <mergeCell ref="C13:C15"/>
    <mergeCell ref="D13:D15"/>
    <mergeCell ref="E13:I13"/>
    <mergeCell ref="K13:K15"/>
    <mergeCell ref="L13:L15"/>
    <mergeCell ref="J13:J15"/>
  </mergeCells>
  <pageMargins left="0.51181102362204722" right="0.31496062992125984" top="0.35433070866141736" bottom="0.15748031496062992" header="0.31496062992125984" footer="0.31496062992125984"/>
  <pageSetup paperSize="9" scale="95" firstPageNumber="35" orientation="landscape" useFirstPageNumber="1" r:id="rId1"/>
  <headerFooter differentOddEven="1">
    <oddFooter>&amp;C&amp;P</oddFooter>
    <evenFooter>&amp;C&amp;P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7"/>
  <sheetViews>
    <sheetView view="pageBreakPreview" zoomScaleNormal="93" zoomScaleSheetLayoutView="100" workbookViewId="0">
      <selection activeCell="B10" sqref="B10:L10"/>
    </sheetView>
  </sheetViews>
  <sheetFormatPr defaultColWidth="9" defaultRowHeight="13.8" x14ac:dyDescent="0.25"/>
  <cols>
    <col min="1" max="1" width="4.3984375" customWidth="1"/>
    <col min="2" max="2" width="16.09765625" customWidth="1"/>
    <col min="3" max="3" width="16.8984375" customWidth="1"/>
    <col min="4" max="4" width="14.69921875" customWidth="1"/>
    <col min="5" max="5" width="8.69921875" style="92" customWidth="1"/>
    <col min="6" max="9" width="9.19921875" customWidth="1"/>
    <col min="10" max="10" width="12.59765625" customWidth="1"/>
    <col min="11" max="11" width="16.59765625" customWidth="1"/>
    <col min="12" max="12" width="9.59765625" customWidth="1"/>
  </cols>
  <sheetData>
    <row r="1" spans="1:12" ht="24" customHeight="1" x14ac:dyDescent="0.25">
      <c r="A1" s="191" t="s">
        <v>51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</row>
    <row r="2" spans="1:12" ht="26.25" customHeight="1" x14ac:dyDescent="0.25">
      <c r="A2" s="191" t="s">
        <v>208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</row>
    <row r="3" spans="1:12" ht="21.75" customHeight="1" x14ac:dyDescent="0.25">
      <c r="A3" s="191" t="s">
        <v>43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</row>
    <row r="4" spans="1:12" ht="18" customHeight="1" x14ac:dyDescent="0.7">
      <c r="A4" s="18"/>
      <c r="B4" s="192" t="s">
        <v>86</v>
      </c>
      <c r="C4" s="192"/>
      <c r="D4" s="192"/>
      <c r="E4" s="192"/>
      <c r="F4" s="192"/>
      <c r="G4" s="192"/>
      <c r="H4" s="192"/>
      <c r="I4" s="192"/>
      <c r="J4" s="192"/>
      <c r="K4" s="192"/>
      <c r="L4" s="76"/>
    </row>
    <row r="5" spans="1:12" ht="21" customHeight="1" x14ac:dyDescent="0.7">
      <c r="A5" s="18"/>
      <c r="B5" s="239" t="s">
        <v>96</v>
      </c>
      <c r="C5" s="192"/>
      <c r="D5" s="192"/>
      <c r="E5" s="192"/>
      <c r="F5" s="192"/>
      <c r="G5" s="192"/>
      <c r="H5" s="192"/>
      <c r="I5" s="192"/>
      <c r="J5" s="192"/>
      <c r="K5" s="192"/>
      <c r="L5" s="76"/>
    </row>
    <row r="6" spans="1:12" ht="21.75" customHeight="1" x14ac:dyDescent="0.7">
      <c r="A6" s="18"/>
      <c r="B6" s="192" t="s">
        <v>88</v>
      </c>
      <c r="C6" s="192"/>
      <c r="D6" s="192"/>
      <c r="E6" s="192"/>
      <c r="F6" s="192"/>
      <c r="G6" s="192"/>
      <c r="H6" s="192"/>
      <c r="I6" s="192"/>
      <c r="J6" s="192"/>
      <c r="K6" s="192"/>
      <c r="L6" s="192"/>
    </row>
    <row r="7" spans="1:12" ht="21" customHeight="1" x14ac:dyDescent="0.25">
      <c r="B7" s="9" t="s">
        <v>97</v>
      </c>
      <c r="C7" s="17"/>
      <c r="D7" s="17"/>
      <c r="E7" s="78"/>
      <c r="F7" s="19"/>
      <c r="G7" s="19"/>
      <c r="H7" s="19"/>
      <c r="I7" s="19"/>
      <c r="J7" s="19"/>
    </row>
    <row r="8" spans="1:12" ht="21" customHeight="1" x14ac:dyDescent="0.25">
      <c r="B8" s="9" t="s">
        <v>98</v>
      </c>
      <c r="C8" s="9"/>
      <c r="D8" s="9"/>
      <c r="E8" s="91"/>
      <c r="F8" s="15"/>
      <c r="G8" s="15"/>
      <c r="H8" s="15"/>
      <c r="I8" s="15"/>
      <c r="J8" s="15"/>
      <c r="K8" s="15"/>
      <c r="L8" s="15"/>
    </row>
    <row r="9" spans="1:12" ht="21" customHeight="1" x14ac:dyDescent="0.25">
      <c r="B9" s="9" t="s">
        <v>99</v>
      </c>
      <c r="C9" s="8"/>
      <c r="D9" s="8"/>
      <c r="E9" s="91"/>
      <c r="F9" s="20"/>
      <c r="G9" s="20"/>
      <c r="H9" s="20"/>
      <c r="I9" s="20"/>
      <c r="J9" s="20"/>
      <c r="K9" s="268" t="s">
        <v>59</v>
      </c>
      <c r="L9" s="268"/>
    </row>
    <row r="10" spans="1:12" ht="21" customHeight="1" x14ac:dyDescent="0.25">
      <c r="B10" s="192" t="s">
        <v>109</v>
      </c>
      <c r="C10" s="192"/>
      <c r="D10" s="192"/>
      <c r="E10" s="192"/>
      <c r="F10" s="192"/>
      <c r="G10" s="192"/>
      <c r="H10" s="192"/>
      <c r="I10" s="192"/>
      <c r="J10" s="192"/>
      <c r="K10" s="192"/>
      <c r="L10" s="192"/>
    </row>
    <row r="11" spans="1:12" ht="21" customHeight="1" x14ac:dyDescent="0.25">
      <c r="A11" s="2"/>
      <c r="B11" s="237" t="s">
        <v>215</v>
      </c>
      <c r="C11" s="237"/>
      <c r="D11" s="237"/>
      <c r="E11" s="237"/>
      <c r="F11" s="237"/>
      <c r="G11" s="237"/>
      <c r="H11" s="237"/>
      <c r="I11" s="237"/>
      <c r="J11" s="237"/>
      <c r="K11" s="237"/>
      <c r="L11" s="237"/>
    </row>
    <row r="12" spans="1:12" ht="16.5" customHeight="1" x14ac:dyDescent="0.25">
      <c r="A12" s="232" t="s">
        <v>3</v>
      </c>
      <c r="B12" s="232" t="s">
        <v>40</v>
      </c>
      <c r="C12" s="233" t="s">
        <v>44</v>
      </c>
      <c r="D12" s="233" t="s">
        <v>45</v>
      </c>
      <c r="E12" s="234" t="s">
        <v>46</v>
      </c>
      <c r="F12" s="234"/>
      <c r="G12" s="234"/>
      <c r="H12" s="234"/>
      <c r="I12" s="234"/>
      <c r="J12" s="235" t="s">
        <v>47</v>
      </c>
      <c r="K12" s="238" t="s">
        <v>48</v>
      </c>
      <c r="L12" s="238" t="s">
        <v>70</v>
      </c>
    </row>
    <row r="13" spans="1:12" ht="16.5" customHeight="1" x14ac:dyDescent="0.25">
      <c r="A13" s="232"/>
      <c r="B13" s="232"/>
      <c r="C13" s="233"/>
      <c r="D13" s="233"/>
      <c r="E13" s="53">
        <v>2566</v>
      </c>
      <c r="F13" s="53">
        <v>2567</v>
      </c>
      <c r="G13" s="53">
        <v>2568</v>
      </c>
      <c r="H13" s="53">
        <v>2569</v>
      </c>
      <c r="I13" s="53">
        <v>2570</v>
      </c>
      <c r="J13" s="235"/>
      <c r="K13" s="238"/>
      <c r="L13" s="238"/>
    </row>
    <row r="14" spans="1:12" ht="16.5" customHeight="1" x14ac:dyDescent="0.25">
      <c r="A14" s="232"/>
      <c r="B14" s="232"/>
      <c r="C14" s="233"/>
      <c r="D14" s="233"/>
      <c r="E14" s="54" t="s">
        <v>55</v>
      </c>
      <c r="F14" s="54" t="s">
        <v>55</v>
      </c>
      <c r="G14" s="54" t="s">
        <v>55</v>
      </c>
      <c r="H14" s="54" t="s">
        <v>55</v>
      </c>
      <c r="I14" s="54" t="s">
        <v>55</v>
      </c>
      <c r="J14" s="235"/>
      <c r="K14" s="238"/>
      <c r="L14" s="238"/>
    </row>
    <row r="15" spans="1:12" ht="195" customHeight="1" x14ac:dyDescent="0.25">
      <c r="A15" s="143">
        <v>1</v>
      </c>
      <c r="B15" s="142" t="s">
        <v>217</v>
      </c>
      <c r="C15" s="142" t="s">
        <v>218</v>
      </c>
      <c r="D15" s="142" t="s">
        <v>219</v>
      </c>
      <c r="E15" s="144" t="s">
        <v>124</v>
      </c>
      <c r="F15" s="144">
        <v>100000</v>
      </c>
      <c r="G15" s="144" t="s">
        <v>56</v>
      </c>
      <c r="H15" s="144" t="s">
        <v>56</v>
      </c>
      <c r="I15" s="144" t="s">
        <v>56</v>
      </c>
      <c r="J15" s="142" t="s">
        <v>220</v>
      </c>
      <c r="K15" s="142" t="s">
        <v>221</v>
      </c>
      <c r="L15" s="142" t="s">
        <v>17</v>
      </c>
    </row>
    <row r="16" spans="1:12" ht="28.95" hidden="1" customHeight="1" x14ac:dyDescent="0.25">
      <c r="A16" s="12"/>
      <c r="B16" s="265" t="s">
        <v>66</v>
      </c>
      <c r="C16" s="266"/>
      <c r="D16" s="267"/>
      <c r="E16" s="30">
        <f>SUM(E15:E15)</f>
        <v>0</v>
      </c>
      <c r="F16" s="30">
        <f>SUM(F15:F15)</f>
        <v>100000</v>
      </c>
      <c r="G16" s="30">
        <f>SUM(G15:G15)</f>
        <v>0</v>
      </c>
      <c r="H16" s="30">
        <f>SUM(H15:H15)</f>
        <v>0</v>
      </c>
      <c r="I16" s="30">
        <f>SUM(I15:I15)</f>
        <v>0</v>
      </c>
    </row>
    <row r="17" spans="2:9" ht="23.4" hidden="1" customHeight="1" x14ac:dyDescent="0.6">
      <c r="B17" s="36"/>
      <c r="C17" s="263" t="s">
        <v>67</v>
      </c>
      <c r="D17" s="264"/>
      <c r="E17" s="49">
        <f>COUNT(E14:E15)</f>
        <v>0</v>
      </c>
      <c r="F17" s="49">
        <f>COUNT(F14:F15)</f>
        <v>1</v>
      </c>
      <c r="G17" s="49">
        <f>COUNT(G14:G15)</f>
        <v>0</v>
      </c>
      <c r="H17" s="49">
        <f>COUNT(H14:H15)</f>
        <v>0</v>
      </c>
      <c r="I17" s="49">
        <f>COUNT(I14:I15)</f>
        <v>0</v>
      </c>
    </row>
  </sheetData>
  <mergeCells count="19">
    <mergeCell ref="A1:L1"/>
    <mergeCell ref="A2:L2"/>
    <mergeCell ref="A3:L3"/>
    <mergeCell ref="K9:L9"/>
    <mergeCell ref="A12:A14"/>
    <mergeCell ref="B12:B14"/>
    <mergeCell ref="C12:C14"/>
    <mergeCell ref="D12:D14"/>
    <mergeCell ref="E12:I12"/>
    <mergeCell ref="J12:J14"/>
    <mergeCell ref="B4:K4"/>
    <mergeCell ref="B5:K5"/>
    <mergeCell ref="B6:L6"/>
    <mergeCell ref="B10:L10"/>
    <mergeCell ref="B11:L11"/>
    <mergeCell ref="C17:D17"/>
    <mergeCell ref="B16:D16"/>
    <mergeCell ref="K12:K14"/>
    <mergeCell ref="L12:L14"/>
  </mergeCells>
  <pageMargins left="0.51181102362204722" right="0.31496062992125984" top="0.35433070866141736" bottom="0.35433070866141736" header="0.31496062992125984" footer="0.31496062992125984"/>
  <pageSetup paperSize="9" scale="93" firstPageNumber="17" orientation="landscape" useFirstPageNumber="1" r:id="rId1"/>
  <headerFooter differentOddEven="1">
    <oddFooter>&amp;C&amp;P</oddFooter>
    <evenFooter>&amp;C&amp;P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1"/>
  <sheetViews>
    <sheetView zoomScaleNormal="100" zoomScaleSheetLayoutView="93" workbookViewId="0">
      <selection activeCell="B11" sqref="B11"/>
    </sheetView>
  </sheetViews>
  <sheetFormatPr defaultColWidth="9" defaultRowHeight="13.8" x14ac:dyDescent="0.25"/>
  <cols>
    <col min="1" max="1" width="4.3984375" customWidth="1"/>
    <col min="2" max="2" width="15.59765625" customWidth="1"/>
    <col min="3" max="3" width="21.69921875" customWidth="1"/>
    <col min="4" max="4" width="13.19921875" customWidth="1"/>
    <col min="5" max="9" width="7.8984375" customWidth="1"/>
    <col min="10" max="10" width="11.5" style="34" customWidth="1"/>
    <col min="11" max="11" width="18.59765625" customWidth="1"/>
  </cols>
  <sheetData>
    <row r="1" spans="1:12" ht="21" customHeight="1" x14ac:dyDescent="0.25">
      <c r="A1" s="191" t="s">
        <v>51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</row>
    <row r="2" spans="1:12" ht="24" customHeight="1" x14ac:dyDescent="0.25">
      <c r="A2" s="191" t="s">
        <v>222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</row>
    <row r="3" spans="1:12" ht="21" customHeight="1" x14ac:dyDescent="0.25">
      <c r="A3" s="191" t="s">
        <v>43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</row>
    <row r="4" spans="1:12" ht="21" customHeight="1" x14ac:dyDescent="0.25">
      <c r="A4" s="76"/>
      <c r="B4" s="192" t="s">
        <v>86</v>
      </c>
      <c r="C4" s="192"/>
      <c r="D4" s="192"/>
      <c r="E4" s="192"/>
      <c r="F4" s="192"/>
      <c r="G4" s="192"/>
      <c r="H4" s="192"/>
      <c r="I4" s="192"/>
      <c r="J4" s="192"/>
      <c r="K4" s="192"/>
      <c r="L4" s="76"/>
    </row>
    <row r="5" spans="1:12" ht="21" customHeight="1" x14ac:dyDescent="0.25">
      <c r="A5" s="76"/>
      <c r="B5" s="239" t="s">
        <v>87</v>
      </c>
      <c r="C5" s="192"/>
      <c r="D5" s="192"/>
      <c r="E5" s="192"/>
      <c r="F5" s="192"/>
      <c r="G5" s="192"/>
      <c r="H5" s="192"/>
      <c r="I5" s="192"/>
      <c r="J5" s="192"/>
      <c r="K5" s="192"/>
      <c r="L5" s="76"/>
    </row>
    <row r="6" spans="1:12" ht="21" customHeight="1" x14ac:dyDescent="0.25">
      <c r="A6" s="76"/>
      <c r="B6" s="192" t="s">
        <v>88</v>
      </c>
      <c r="C6" s="192"/>
      <c r="D6" s="192"/>
      <c r="E6" s="192"/>
      <c r="F6" s="192"/>
      <c r="G6" s="192"/>
      <c r="H6" s="192"/>
      <c r="I6" s="192"/>
      <c r="J6" s="192"/>
      <c r="K6" s="192"/>
      <c r="L6" s="192"/>
    </row>
    <row r="7" spans="1:12" ht="21" customHeight="1" x14ac:dyDescent="0.25">
      <c r="A7" s="76"/>
      <c r="B7" s="192" t="s">
        <v>84</v>
      </c>
      <c r="C7" s="192"/>
      <c r="D7" s="192"/>
      <c r="E7" s="192"/>
      <c r="F7" s="192"/>
      <c r="G7" s="192"/>
      <c r="H7" s="192"/>
      <c r="I7" s="192"/>
      <c r="J7" s="192"/>
      <c r="K7" s="192"/>
      <c r="L7" s="76"/>
    </row>
    <row r="8" spans="1:12" ht="21" customHeight="1" x14ac:dyDescent="0.25">
      <c r="A8" s="76"/>
      <c r="B8" s="9" t="s">
        <v>85</v>
      </c>
      <c r="C8" s="77"/>
      <c r="D8" s="77"/>
      <c r="E8" s="77"/>
      <c r="F8" s="77"/>
      <c r="G8" s="77"/>
      <c r="H8" s="77"/>
      <c r="I8" s="77"/>
      <c r="J8" s="77"/>
      <c r="K8" s="261"/>
      <c r="L8" s="262"/>
    </row>
    <row r="9" spans="1:12" ht="21" customHeight="1" x14ac:dyDescent="0.25">
      <c r="B9" s="9" t="s">
        <v>99</v>
      </c>
      <c r="C9" s="8"/>
      <c r="D9" s="8"/>
      <c r="E9" s="20"/>
      <c r="F9" s="20"/>
      <c r="G9" s="20"/>
      <c r="H9" s="20"/>
      <c r="I9" s="20"/>
      <c r="J9" s="20"/>
      <c r="K9" s="268" t="s">
        <v>59</v>
      </c>
      <c r="L9" s="268"/>
    </row>
    <row r="10" spans="1:12" ht="21" customHeight="1" x14ac:dyDescent="0.25">
      <c r="B10" s="192" t="s">
        <v>100</v>
      </c>
      <c r="C10" s="192"/>
      <c r="D10" s="192"/>
      <c r="E10" s="192"/>
      <c r="F10" s="192"/>
      <c r="G10" s="192"/>
      <c r="H10" s="192"/>
      <c r="I10" s="192"/>
      <c r="J10" s="192"/>
      <c r="K10" s="78"/>
      <c r="L10" s="78"/>
    </row>
    <row r="11" spans="1:12" ht="21" customHeight="1" x14ac:dyDescent="0.25">
      <c r="A11" s="2"/>
      <c r="B11" s="7" t="s">
        <v>235</v>
      </c>
      <c r="C11" s="4"/>
      <c r="D11" s="4"/>
      <c r="E11" s="5"/>
      <c r="F11" s="5"/>
      <c r="G11" s="5"/>
      <c r="H11" s="5"/>
      <c r="I11" s="5"/>
      <c r="J11" s="5"/>
      <c r="K11" s="4"/>
      <c r="L11" s="6"/>
    </row>
    <row r="12" spans="1:12" ht="21" customHeight="1" x14ac:dyDescent="0.25">
      <c r="A12" s="270" t="s">
        <v>3</v>
      </c>
      <c r="B12" s="270" t="s">
        <v>40</v>
      </c>
      <c r="C12" s="271" t="s">
        <v>44</v>
      </c>
      <c r="D12" s="271" t="s">
        <v>45</v>
      </c>
      <c r="E12" s="269" t="s">
        <v>46</v>
      </c>
      <c r="F12" s="269"/>
      <c r="G12" s="269"/>
      <c r="H12" s="269"/>
      <c r="I12" s="269"/>
      <c r="J12" s="272" t="s">
        <v>47</v>
      </c>
      <c r="K12" s="275" t="s">
        <v>48</v>
      </c>
      <c r="L12" s="275" t="s">
        <v>7</v>
      </c>
    </row>
    <row r="13" spans="1:12" ht="18.75" customHeight="1" x14ac:dyDescent="0.25">
      <c r="A13" s="270"/>
      <c r="B13" s="270"/>
      <c r="C13" s="271"/>
      <c r="D13" s="271"/>
      <c r="E13" s="116">
        <v>2566</v>
      </c>
      <c r="F13" s="116">
        <v>2567</v>
      </c>
      <c r="G13" s="116">
        <v>2568</v>
      </c>
      <c r="H13" s="116">
        <v>2569</v>
      </c>
      <c r="I13" s="116">
        <v>2570</v>
      </c>
      <c r="J13" s="272"/>
      <c r="K13" s="275"/>
      <c r="L13" s="275"/>
    </row>
    <row r="14" spans="1:12" ht="15.75" customHeight="1" x14ac:dyDescent="0.25">
      <c r="A14" s="270"/>
      <c r="B14" s="270"/>
      <c r="C14" s="271"/>
      <c r="D14" s="271"/>
      <c r="E14" s="116" t="s">
        <v>55</v>
      </c>
      <c r="F14" s="116" t="s">
        <v>55</v>
      </c>
      <c r="G14" s="116" t="s">
        <v>55</v>
      </c>
      <c r="H14" s="116" t="s">
        <v>55</v>
      </c>
      <c r="I14" s="116" t="s">
        <v>55</v>
      </c>
      <c r="J14" s="272"/>
      <c r="K14" s="275"/>
      <c r="L14" s="275"/>
    </row>
    <row r="15" spans="1:12" ht="262.95" customHeight="1" x14ac:dyDescent="0.25">
      <c r="A15" s="99">
        <v>1</v>
      </c>
      <c r="B15" s="142" t="s">
        <v>223</v>
      </c>
      <c r="C15" s="145" t="s">
        <v>233</v>
      </c>
      <c r="D15" s="145" t="s">
        <v>234</v>
      </c>
      <c r="E15" s="107" t="s">
        <v>56</v>
      </c>
      <c r="F15" s="107" t="s">
        <v>56</v>
      </c>
      <c r="G15" s="107">
        <v>200000</v>
      </c>
      <c r="H15" s="107">
        <v>200000</v>
      </c>
      <c r="I15" s="107">
        <v>200000</v>
      </c>
      <c r="J15" s="145" t="s">
        <v>231</v>
      </c>
      <c r="K15" s="145" t="s">
        <v>232</v>
      </c>
      <c r="L15" s="149" t="s">
        <v>17</v>
      </c>
    </row>
    <row r="16" spans="1:12" ht="22.2" hidden="1" customHeight="1" x14ac:dyDescent="0.5">
      <c r="A16" s="40"/>
      <c r="B16" s="276" t="s">
        <v>66</v>
      </c>
      <c r="C16" s="277"/>
      <c r="D16" s="278"/>
      <c r="E16" s="115">
        <f>SUM(E15:E15)</f>
        <v>0</v>
      </c>
      <c r="F16" s="115">
        <f>SUM(F15:F15)</f>
        <v>0</v>
      </c>
      <c r="G16" s="115">
        <f>SUM(G15:G15)</f>
        <v>200000</v>
      </c>
      <c r="H16" s="115">
        <f>SUM(H15:H15)</f>
        <v>200000</v>
      </c>
      <c r="I16" s="115">
        <f>SUM(I15:I15)</f>
        <v>200000</v>
      </c>
      <c r="J16" s="41"/>
      <c r="K16" s="42"/>
      <c r="L16" s="11"/>
    </row>
    <row r="17" spans="1:12" ht="26.4" hidden="1" customHeight="1" x14ac:dyDescent="0.7">
      <c r="A17" s="11"/>
      <c r="B17" s="31"/>
      <c r="C17" s="273" t="s">
        <v>67</v>
      </c>
      <c r="D17" s="274"/>
      <c r="E17" s="39">
        <f>COUNT(E15:E15)</f>
        <v>0</v>
      </c>
      <c r="F17" s="39">
        <f>COUNT(F15:F15)</f>
        <v>0</v>
      </c>
      <c r="G17" s="39">
        <f>COUNT(G15:G15)</f>
        <v>1</v>
      </c>
      <c r="H17" s="39">
        <f>COUNT(H15:H15)</f>
        <v>1</v>
      </c>
      <c r="I17" s="39">
        <f>COUNT(I15:I15)</f>
        <v>1</v>
      </c>
      <c r="J17" s="33"/>
      <c r="K17" s="11"/>
      <c r="L17" s="11"/>
    </row>
    <row r="18" spans="1:12" ht="45" customHeight="1" x14ac:dyDescent="0.5">
      <c r="A18" s="11"/>
      <c r="B18" s="11"/>
      <c r="C18" s="11"/>
      <c r="D18" s="11"/>
      <c r="E18" s="21"/>
      <c r="F18" s="21"/>
      <c r="G18" s="21"/>
      <c r="H18" s="21"/>
      <c r="I18" s="21"/>
      <c r="J18" s="33"/>
      <c r="K18" s="11"/>
      <c r="L18" s="11"/>
    </row>
    <row r="19" spans="1:12" ht="45" customHeight="1" x14ac:dyDescent="0.5">
      <c r="A19" s="11"/>
      <c r="B19" s="11"/>
      <c r="C19" s="11"/>
      <c r="D19" s="11"/>
      <c r="E19" s="11"/>
      <c r="F19" s="11"/>
      <c r="G19" s="11"/>
      <c r="H19" s="11"/>
      <c r="I19" s="11"/>
      <c r="J19" s="33"/>
      <c r="K19" s="11"/>
      <c r="L19" s="11"/>
    </row>
    <row r="20" spans="1:12" ht="45" customHeight="1" x14ac:dyDescent="0.5">
      <c r="A20" s="11"/>
      <c r="B20" s="11"/>
      <c r="C20" s="11"/>
      <c r="D20" s="11"/>
      <c r="E20" s="11"/>
      <c r="F20" s="11"/>
      <c r="G20" s="11"/>
      <c r="H20" s="11"/>
      <c r="I20" s="11"/>
      <c r="J20" s="33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3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3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3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3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3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3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3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3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3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3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3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3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3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3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3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3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3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3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3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3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3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3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3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3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3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3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3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3"/>
      <c r="K48" s="11"/>
      <c r="L48" s="11"/>
    </row>
    <row r="49" spans="1:12" ht="21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3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3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3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3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3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3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3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3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3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3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3"/>
      <c r="K59" s="11"/>
    </row>
    <row r="60" spans="1:12" ht="21" customHeight="1" x14ac:dyDescent="0.25"/>
    <row r="61" spans="1:12" ht="21" customHeight="1" x14ac:dyDescent="0.25"/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</sheetData>
  <mergeCells count="20">
    <mergeCell ref="C17:D17"/>
    <mergeCell ref="K12:K14"/>
    <mergeCell ref="L12:L14"/>
    <mergeCell ref="B16:D16"/>
    <mergeCell ref="A1:L1"/>
    <mergeCell ref="A2:L2"/>
    <mergeCell ref="A3:L3"/>
    <mergeCell ref="E12:I12"/>
    <mergeCell ref="A12:A14"/>
    <mergeCell ref="B12:B14"/>
    <mergeCell ref="C12:C14"/>
    <mergeCell ref="D12:D14"/>
    <mergeCell ref="J12:J14"/>
    <mergeCell ref="K9:L9"/>
    <mergeCell ref="B4:K4"/>
    <mergeCell ref="B5:K5"/>
    <mergeCell ref="B7:K7"/>
    <mergeCell ref="K8:L8"/>
    <mergeCell ref="B10:J10"/>
    <mergeCell ref="B6:L6"/>
  </mergeCells>
  <pageMargins left="0.51181102362204722" right="0.31496062992125984" top="0.35433070866141736" bottom="0.15748031496062992" header="0.31496062992125984" footer="0.31496062992125984"/>
  <pageSetup paperSize="9" scale="95" firstPageNumber="9" orientation="landscape" useFirstPageNumber="1" r:id="rId1"/>
  <headerFooter differentOddEven="1">
    <oddFooter>&amp;C&amp;P</oddFooter>
    <evenFooter>&amp;C&amp;P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3"/>
  <sheetViews>
    <sheetView workbookViewId="0">
      <selection activeCell="G18" sqref="G18"/>
    </sheetView>
  </sheetViews>
  <sheetFormatPr defaultColWidth="9" defaultRowHeight="13.8" x14ac:dyDescent="0.25"/>
  <cols>
    <col min="1" max="1" width="30.59765625" customWidth="1"/>
    <col min="2" max="2" width="7.3984375" customWidth="1"/>
    <col min="3" max="3" width="10.69921875" bestFit="1" customWidth="1"/>
    <col min="4" max="4" width="7.59765625" customWidth="1"/>
    <col min="5" max="5" width="11.3984375" customWidth="1"/>
    <col min="6" max="6" width="7" customWidth="1"/>
    <col min="7" max="7" width="11.19921875" bestFit="1" customWidth="1"/>
    <col min="8" max="8" width="6.8984375" customWidth="1"/>
    <col min="9" max="9" width="10.19921875" customWidth="1"/>
    <col min="10" max="10" width="7.59765625" customWidth="1"/>
    <col min="11" max="11" width="10.19921875" customWidth="1"/>
    <col min="12" max="12" width="7.59765625" customWidth="1"/>
    <col min="13" max="13" width="11.19921875" customWidth="1"/>
  </cols>
  <sheetData>
    <row r="1" spans="1:13" ht="13.5" customHeight="1" x14ac:dyDescent="0.25"/>
    <row r="2" spans="1:13" ht="23.25" customHeight="1" x14ac:dyDescent="0.25">
      <c r="A2" s="279" t="s">
        <v>111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</row>
    <row r="3" spans="1:13" ht="23.25" customHeight="1" x14ac:dyDescent="0.25">
      <c r="A3" s="191" t="s">
        <v>236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</row>
    <row r="4" spans="1:13" ht="23.25" customHeight="1" x14ac:dyDescent="0.25">
      <c r="A4" s="191" t="s">
        <v>42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</row>
    <row r="5" spans="1:13" ht="23.25" customHeight="1" x14ac:dyDescent="0.25">
      <c r="A5" s="279" t="s">
        <v>43</v>
      </c>
      <c r="B5" s="279"/>
      <c r="C5" s="279"/>
      <c r="D5" s="279"/>
      <c r="E5" s="279"/>
      <c r="F5" s="279"/>
      <c r="G5" s="279"/>
      <c r="H5" s="279"/>
      <c r="I5" s="279"/>
      <c r="J5" s="279"/>
      <c r="K5" s="279"/>
      <c r="L5" s="279"/>
      <c r="M5" s="279"/>
    </row>
    <row r="6" spans="1:13" ht="12" customHeight="1" x14ac:dyDescent="0.25">
      <c r="A6" s="280"/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</row>
    <row r="7" spans="1:13" ht="18" customHeight="1" x14ac:dyDescent="0.25">
      <c r="A7" s="211" t="s">
        <v>4</v>
      </c>
      <c r="B7" s="219" t="s">
        <v>62</v>
      </c>
      <c r="C7" s="219"/>
      <c r="D7" s="219" t="s">
        <v>63</v>
      </c>
      <c r="E7" s="219"/>
      <c r="F7" s="220" t="s">
        <v>36</v>
      </c>
      <c r="G7" s="221"/>
      <c r="H7" s="219" t="s">
        <v>64</v>
      </c>
      <c r="I7" s="219"/>
      <c r="J7" s="219" t="s">
        <v>65</v>
      </c>
      <c r="K7" s="219"/>
      <c r="L7" s="219" t="s">
        <v>37</v>
      </c>
      <c r="M7" s="219"/>
    </row>
    <row r="8" spans="1:13" ht="18" customHeight="1" x14ac:dyDescent="0.25">
      <c r="A8" s="218"/>
      <c r="B8" s="159" t="s">
        <v>38</v>
      </c>
      <c r="C8" s="211" t="s">
        <v>39</v>
      </c>
      <c r="D8" s="159" t="s">
        <v>38</v>
      </c>
      <c r="E8" s="211" t="s">
        <v>39</v>
      </c>
      <c r="F8" s="159" t="s">
        <v>38</v>
      </c>
      <c r="G8" s="211" t="s">
        <v>39</v>
      </c>
      <c r="H8" s="159" t="s">
        <v>38</v>
      </c>
      <c r="I8" s="211" t="s">
        <v>39</v>
      </c>
      <c r="J8" s="159" t="s">
        <v>38</v>
      </c>
      <c r="K8" s="211" t="s">
        <v>39</v>
      </c>
      <c r="L8" s="159" t="s">
        <v>38</v>
      </c>
      <c r="M8" s="211" t="s">
        <v>39</v>
      </c>
    </row>
    <row r="9" spans="1:13" ht="18" customHeight="1" x14ac:dyDescent="0.25">
      <c r="A9" s="212"/>
      <c r="B9" s="160" t="s">
        <v>40</v>
      </c>
      <c r="C9" s="212"/>
      <c r="D9" s="160" t="s">
        <v>40</v>
      </c>
      <c r="E9" s="212"/>
      <c r="F9" s="160" t="s">
        <v>40</v>
      </c>
      <c r="G9" s="212"/>
      <c r="H9" s="160" t="s">
        <v>40</v>
      </c>
      <c r="I9" s="212"/>
      <c r="J9" s="160" t="s">
        <v>40</v>
      </c>
      <c r="K9" s="212"/>
      <c r="L9" s="160" t="s">
        <v>40</v>
      </c>
      <c r="M9" s="212"/>
    </row>
    <row r="10" spans="1:13" ht="25.95" customHeight="1" x14ac:dyDescent="0.65">
      <c r="A10" s="161" t="s">
        <v>142</v>
      </c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</row>
    <row r="11" spans="1:13" ht="25.95" customHeight="1" x14ac:dyDescent="0.35">
      <c r="A11" s="214" t="s">
        <v>108</v>
      </c>
      <c r="B11" s="214"/>
      <c r="C11" s="214"/>
      <c r="D11" s="214"/>
      <c r="E11" s="214"/>
      <c r="F11" s="214"/>
      <c r="G11" s="214"/>
      <c r="H11" s="214"/>
      <c r="I11" s="214"/>
      <c r="J11" s="163"/>
      <c r="K11" s="163"/>
      <c r="L11" s="163"/>
      <c r="M11" s="163"/>
    </row>
    <row r="12" spans="1:13" ht="25.95" customHeight="1" x14ac:dyDescent="0.65">
      <c r="A12" s="179" t="s">
        <v>78</v>
      </c>
      <c r="B12" s="180">
        <f>+'ยท1)'!E21</f>
        <v>0</v>
      </c>
      <c r="C12" s="181">
        <f>+'ยท1)'!E20</f>
        <v>0</v>
      </c>
      <c r="D12" s="180">
        <f>+'ผ02.2ยท1'!F22</f>
        <v>0</v>
      </c>
      <c r="E12" s="181">
        <f>'ผ02.2ยท1'!F21</f>
        <v>0</v>
      </c>
      <c r="F12" s="180">
        <f>'ผ02.2ยท1'!G22</f>
        <v>5</v>
      </c>
      <c r="G12" s="181">
        <f>'ผ02.2ยท1'!G21</f>
        <v>32390000</v>
      </c>
      <c r="H12" s="182">
        <f>'ผ02.2ยท1'!H22</f>
        <v>0</v>
      </c>
      <c r="I12" s="181">
        <f>'ผ02.2ยท1'!H21</f>
        <v>0</v>
      </c>
      <c r="J12" s="180">
        <f>+'ยท1)'!I21</f>
        <v>0</v>
      </c>
      <c r="K12" s="181">
        <f>'ผ02.2ยท1'!I21</f>
        <v>0</v>
      </c>
      <c r="L12" s="180">
        <f>B12+D12+F12+H12+J12</f>
        <v>5</v>
      </c>
      <c r="M12" s="181">
        <f>C12+E12+G12+I12+K12</f>
        <v>32390000</v>
      </c>
    </row>
    <row r="13" spans="1:13" ht="25.95" customHeight="1" x14ac:dyDescent="0.25">
      <c r="A13" s="183" t="s">
        <v>33</v>
      </c>
      <c r="B13" s="184">
        <f t="shared" ref="B13:M13" si="0">SUM(B12:B12)</f>
        <v>0</v>
      </c>
      <c r="C13" s="185">
        <f t="shared" si="0"/>
        <v>0</v>
      </c>
      <c r="D13" s="184">
        <f t="shared" si="0"/>
        <v>0</v>
      </c>
      <c r="E13" s="185">
        <f t="shared" si="0"/>
        <v>0</v>
      </c>
      <c r="F13" s="184">
        <f t="shared" si="0"/>
        <v>5</v>
      </c>
      <c r="G13" s="185">
        <f t="shared" si="0"/>
        <v>32390000</v>
      </c>
      <c r="H13" s="186">
        <f t="shared" si="0"/>
        <v>0</v>
      </c>
      <c r="I13" s="187">
        <f t="shared" si="0"/>
        <v>0</v>
      </c>
      <c r="J13" s="184">
        <f t="shared" si="0"/>
        <v>0</v>
      </c>
      <c r="K13" s="185">
        <f t="shared" si="0"/>
        <v>0</v>
      </c>
      <c r="L13" s="184">
        <f t="shared" si="0"/>
        <v>5</v>
      </c>
      <c r="M13" s="185">
        <f t="shared" si="0"/>
        <v>32390000</v>
      </c>
    </row>
  </sheetData>
  <mergeCells count="19">
    <mergeCell ref="M8:M9"/>
    <mergeCell ref="A11:I11"/>
    <mergeCell ref="A2:M2"/>
    <mergeCell ref="A3:M3"/>
    <mergeCell ref="A5:M5"/>
    <mergeCell ref="A6:M6"/>
    <mergeCell ref="A7:A9"/>
    <mergeCell ref="B7:C7"/>
    <mergeCell ref="D7:E7"/>
    <mergeCell ref="F7:G7"/>
    <mergeCell ref="H7:I7"/>
    <mergeCell ref="J7:K7"/>
    <mergeCell ref="A4:M4"/>
    <mergeCell ref="L7:M7"/>
    <mergeCell ref="C8:C9"/>
    <mergeCell ref="E8:E9"/>
    <mergeCell ref="G8:G9"/>
    <mergeCell ref="I8:I9"/>
    <mergeCell ref="K8:K9"/>
  </mergeCells>
  <pageMargins left="0.39370078740157483" right="0.11811023622047245" top="0.35433070866141736" bottom="0.35433070866141736" header="0.31496062992125984" footer="0.31496062992125984"/>
  <pageSetup paperSize="9" scale="95" firstPageNumber="6" orientation="landscape" useFirstPageNumber="1" r:id="rId1"/>
  <headerFooter differentOddEven="1">
    <oddFooter>&amp;C&amp;P</oddFooter>
    <evenFooter>&amp;C&amp;P</even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8"/>
  <sheetViews>
    <sheetView tabSelected="1" topLeftCell="A19" zoomScale="70" zoomScaleNormal="70" workbookViewId="0">
      <selection activeCell="B19" sqref="B19"/>
    </sheetView>
  </sheetViews>
  <sheetFormatPr defaultColWidth="9" defaultRowHeight="13.8" x14ac:dyDescent="0.25"/>
  <cols>
    <col min="1" max="1" width="3.09765625" customWidth="1"/>
    <col min="2" max="2" width="21.09765625" customWidth="1"/>
    <col min="3" max="3" width="17.09765625" customWidth="1"/>
    <col min="4" max="4" width="19.69921875" customWidth="1"/>
    <col min="5" max="5" width="7.19921875" customWidth="1"/>
    <col min="6" max="6" width="7.59765625" customWidth="1"/>
    <col min="7" max="7" width="10.296875" customWidth="1"/>
    <col min="8" max="8" width="6.296875" customWidth="1"/>
    <col min="9" max="9" width="6.8984375" customWidth="1"/>
    <col min="10" max="10" width="13.796875" customWidth="1"/>
    <col min="11" max="11" width="12.09765625" customWidth="1"/>
    <col min="12" max="12" width="8.296875" customWidth="1"/>
  </cols>
  <sheetData>
    <row r="1" spans="1:12" ht="21" customHeight="1" x14ac:dyDescent="0.25">
      <c r="A1" s="240" t="s">
        <v>61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</row>
    <row r="2" spans="1:12" ht="24.75" customHeight="1" x14ac:dyDescent="0.25">
      <c r="A2" s="191" t="s">
        <v>236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</row>
    <row r="3" spans="1:12" ht="21" customHeight="1" x14ac:dyDescent="0.25">
      <c r="A3" s="240" t="s">
        <v>42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</row>
    <row r="4" spans="1:12" ht="21" customHeight="1" x14ac:dyDescent="0.25">
      <c r="A4" s="240" t="s">
        <v>60</v>
      </c>
      <c r="B4" s="240"/>
      <c r="C4" s="240"/>
      <c r="D4" s="240"/>
      <c r="E4" s="240"/>
      <c r="F4" s="240"/>
      <c r="G4" s="240"/>
      <c r="H4" s="240"/>
      <c r="I4" s="240"/>
      <c r="J4" s="240"/>
    </row>
    <row r="5" spans="1:12" ht="21" customHeight="1" x14ac:dyDescent="0.25">
      <c r="A5" s="77"/>
      <c r="B5" s="192" t="s">
        <v>89</v>
      </c>
      <c r="C5" s="192"/>
      <c r="D5" s="192"/>
      <c r="E5" s="192"/>
      <c r="F5" s="192"/>
      <c r="G5" s="192"/>
      <c r="H5" s="192"/>
      <c r="I5" s="192"/>
      <c r="J5" s="192"/>
      <c r="K5" s="192"/>
      <c r="L5" s="76"/>
    </row>
    <row r="6" spans="1:12" ht="21" customHeight="1" x14ac:dyDescent="0.25">
      <c r="A6" s="77"/>
      <c r="B6" s="192" t="s">
        <v>79</v>
      </c>
      <c r="C6" s="192"/>
      <c r="D6" s="192"/>
      <c r="E6" s="192"/>
      <c r="F6" s="192"/>
      <c r="G6" s="192"/>
      <c r="H6" s="192"/>
      <c r="I6" s="192"/>
      <c r="J6" s="192"/>
      <c r="K6" s="192"/>
      <c r="L6" s="76"/>
    </row>
    <row r="7" spans="1:12" ht="24" customHeight="1" x14ac:dyDescent="0.25">
      <c r="A7" s="77"/>
      <c r="B7" s="192" t="s">
        <v>80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</row>
    <row r="8" spans="1:12" ht="21" customHeight="1" x14ac:dyDescent="0.25">
      <c r="A8" s="9"/>
      <c r="B8" s="192" t="s">
        <v>81</v>
      </c>
      <c r="C8" s="192"/>
      <c r="D8" s="192"/>
      <c r="E8" s="192"/>
      <c r="F8" s="192"/>
      <c r="G8" s="192"/>
      <c r="H8" s="192"/>
      <c r="I8" s="192"/>
      <c r="J8" s="192"/>
      <c r="K8" s="192"/>
      <c r="L8" s="76"/>
    </row>
    <row r="9" spans="1:12" ht="21" customHeight="1" x14ac:dyDescent="0.25">
      <c r="A9" s="9"/>
      <c r="B9" s="9" t="s">
        <v>83</v>
      </c>
      <c r="C9" s="77"/>
      <c r="D9" s="77"/>
      <c r="E9" s="77"/>
      <c r="F9" s="77"/>
      <c r="G9" s="77"/>
      <c r="H9" s="77"/>
      <c r="I9" s="77"/>
      <c r="J9" s="77"/>
      <c r="K9" s="247" t="s">
        <v>140</v>
      </c>
      <c r="L9" s="247"/>
    </row>
    <row r="10" spans="1:12" ht="21" customHeight="1" x14ac:dyDescent="0.25">
      <c r="A10" s="9"/>
      <c r="B10" s="236" t="s">
        <v>105</v>
      </c>
      <c r="C10" s="236"/>
      <c r="D10" s="236"/>
      <c r="E10" s="236"/>
      <c r="F10" s="236"/>
      <c r="G10" s="236"/>
      <c r="H10" s="236"/>
      <c r="I10" s="236"/>
      <c r="J10" s="236"/>
      <c r="K10" s="4" t="s">
        <v>54</v>
      </c>
      <c r="L10" s="44"/>
    </row>
    <row r="11" spans="1:12" ht="21" customHeight="1" x14ac:dyDescent="0.25">
      <c r="A11" s="9" t="s">
        <v>68</v>
      </c>
      <c r="B11" s="236" t="s">
        <v>156</v>
      </c>
      <c r="C11" s="236"/>
      <c r="D11" s="236"/>
      <c r="E11" s="236"/>
      <c r="F11" s="236"/>
      <c r="G11" s="236"/>
      <c r="H11" s="236"/>
      <c r="I11" s="236"/>
      <c r="J11" s="236"/>
      <c r="K11" s="4"/>
      <c r="L11" s="44"/>
    </row>
    <row r="12" spans="1:12" ht="21" customHeight="1" x14ac:dyDescent="0.25">
      <c r="A12" s="9"/>
      <c r="B12" s="237" t="s">
        <v>82</v>
      </c>
      <c r="C12" s="237"/>
      <c r="D12" s="237"/>
      <c r="E12" s="237"/>
      <c r="F12" s="237"/>
      <c r="G12" s="237"/>
      <c r="H12" s="237"/>
      <c r="I12" s="237"/>
      <c r="J12" s="237"/>
      <c r="K12" s="237"/>
      <c r="L12" s="45"/>
    </row>
    <row r="13" spans="1:12" ht="21" customHeight="1" x14ac:dyDescent="0.25">
      <c r="A13" s="232" t="s">
        <v>3</v>
      </c>
      <c r="B13" s="232" t="s">
        <v>40</v>
      </c>
      <c r="C13" s="233" t="s">
        <v>44</v>
      </c>
      <c r="D13" s="233" t="s">
        <v>45</v>
      </c>
      <c r="E13" s="234" t="s">
        <v>46</v>
      </c>
      <c r="F13" s="234"/>
      <c r="G13" s="234"/>
      <c r="H13" s="234"/>
      <c r="I13" s="234"/>
      <c r="J13" s="235" t="s">
        <v>47</v>
      </c>
      <c r="K13" s="238" t="s">
        <v>48</v>
      </c>
      <c r="L13" s="238" t="s">
        <v>70</v>
      </c>
    </row>
    <row r="14" spans="1:12" ht="21" customHeight="1" x14ac:dyDescent="0.25">
      <c r="A14" s="232"/>
      <c r="B14" s="232"/>
      <c r="C14" s="233"/>
      <c r="D14" s="233"/>
      <c r="E14" s="53">
        <v>2566</v>
      </c>
      <c r="F14" s="53">
        <v>2567</v>
      </c>
      <c r="G14" s="53">
        <v>2568</v>
      </c>
      <c r="H14" s="53">
        <v>2569</v>
      </c>
      <c r="I14" s="53">
        <v>2570</v>
      </c>
      <c r="J14" s="235"/>
      <c r="K14" s="238"/>
      <c r="L14" s="238"/>
    </row>
    <row r="15" spans="1:12" ht="21" customHeight="1" x14ac:dyDescent="0.25">
      <c r="A15" s="232"/>
      <c r="B15" s="232"/>
      <c r="C15" s="233"/>
      <c r="D15" s="233"/>
      <c r="E15" s="54" t="s">
        <v>55</v>
      </c>
      <c r="F15" s="54" t="s">
        <v>55</v>
      </c>
      <c r="G15" s="54" t="s">
        <v>55</v>
      </c>
      <c r="H15" s="54" t="s">
        <v>55</v>
      </c>
      <c r="I15" s="54" t="s">
        <v>55</v>
      </c>
      <c r="J15" s="235"/>
      <c r="K15" s="238"/>
      <c r="L15" s="238"/>
    </row>
    <row r="16" spans="1:12" ht="215.4" customHeight="1" x14ac:dyDescent="0.25">
      <c r="A16" s="303">
        <v>1</v>
      </c>
      <c r="B16" s="304" t="s">
        <v>261</v>
      </c>
      <c r="C16" s="304" t="s">
        <v>265</v>
      </c>
      <c r="D16" s="305" t="s">
        <v>243</v>
      </c>
      <c r="E16" s="306" t="s">
        <v>56</v>
      </c>
      <c r="F16" s="306" t="s">
        <v>56</v>
      </c>
      <c r="G16" s="306">
        <v>4500000</v>
      </c>
      <c r="H16" s="306" t="s">
        <v>56</v>
      </c>
      <c r="I16" s="306" t="s">
        <v>56</v>
      </c>
      <c r="J16" s="304" t="s">
        <v>239</v>
      </c>
      <c r="K16" s="305" t="s">
        <v>240</v>
      </c>
      <c r="L16" s="307" t="s">
        <v>241</v>
      </c>
    </row>
    <row r="17" spans="1:12" ht="308.39999999999998" customHeight="1" x14ac:dyDescent="0.25">
      <c r="A17" s="308">
        <v>2</v>
      </c>
      <c r="B17" s="309" t="s">
        <v>262</v>
      </c>
      <c r="C17" s="309" t="s">
        <v>267</v>
      </c>
      <c r="D17" s="310" t="s">
        <v>244</v>
      </c>
      <c r="E17" s="311" t="s">
        <v>56</v>
      </c>
      <c r="F17" s="311" t="s">
        <v>56</v>
      </c>
      <c r="G17" s="311">
        <v>9800000</v>
      </c>
      <c r="H17" s="311" t="s">
        <v>56</v>
      </c>
      <c r="I17" s="311" t="s">
        <v>56</v>
      </c>
      <c r="J17" s="309" t="s">
        <v>239</v>
      </c>
      <c r="K17" s="310" t="s">
        <v>240</v>
      </c>
      <c r="L17" s="188" t="s">
        <v>241</v>
      </c>
    </row>
    <row r="18" spans="1:12" ht="301.8" customHeight="1" x14ac:dyDescent="0.25">
      <c r="A18" s="308">
        <v>3</v>
      </c>
      <c r="B18" s="309" t="s">
        <v>263</v>
      </c>
      <c r="C18" s="309" t="s">
        <v>266</v>
      </c>
      <c r="D18" s="310" t="s">
        <v>242</v>
      </c>
      <c r="E18" s="311" t="s">
        <v>56</v>
      </c>
      <c r="F18" s="311" t="s">
        <v>56</v>
      </c>
      <c r="G18" s="311">
        <v>5900000</v>
      </c>
      <c r="H18" s="311" t="s">
        <v>56</v>
      </c>
      <c r="I18" s="311" t="s">
        <v>56</v>
      </c>
      <c r="J18" s="309" t="s">
        <v>239</v>
      </c>
      <c r="K18" s="310" t="s">
        <v>240</v>
      </c>
      <c r="L18" s="188" t="s">
        <v>241</v>
      </c>
    </row>
    <row r="19" spans="1:12" ht="262.2" customHeight="1" x14ac:dyDescent="0.25">
      <c r="A19" s="308">
        <v>4</v>
      </c>
      <c r="B19" s="309" t="s">
        <v>270</v>
      </c>
      <c r="C19" s="309" t="s">
        <v>268</v>
      </c>
      <c r="D19" s="310" t="s">
        <v>246</v>
      </c>
      <c r="E19" s="311" t="s">
        <v>56</v>
      </c>
      <c r="F19" s="311" t="s">
        <v>56</v>
      </c>
      <c r="G19" s="311">
        <v>9990000</v>
      </c>
      <c r="H19" s="311" t="s">
        <v>56</v>
      </c>
      <c r="I19" s="311" t="s">
        <v>56</v>
      </c>
      <c r="J19" s="309" t="s">
        <v>239</v>
      </c>
      <c r="K19" s="310" t="s">
        <v>240</v>
      </c>
      <c r="L19" s="188" t="s">
        <v>241</v>
      </c>
    </row>
    <row r="20" spans="1:12" ht="277.8" customHeight="1" x14ac:dyDescent="0.25">
      <c r="A20" s="308">
        <v>5</v>
      </c>
      <c r="B20" s="309" t="s">
        <v>264</v>
      </c>
      <c r="C20" s="309" t="s">
        <v>269</v>
      </c>
      <c r="D20" s="310" t="s">
        <v>245</v>
      </c>
      <c r="E20" s="311" t="s">
        <v>56</v>
      </c>
      <c r="F20" s="311" t="s">
        <v>56</v>
      </c>
      <c r="G20" s="311">
        <v>2200000</v>
      </c>
      <c r="H20" s="311" t="s">
        <v>56</v>
      </c>
      <c r="I20" s="311" t="s">
        <v>56</v>
      </c>
      <c r="J20" s="309" t="s">
        <v>239</v>
      </c>
      <c r="K20" s="310" t="s">
        <v>240</v>
      </c>
      <c r="L20" s="188" t="s">
        <v>241</v>
      </c>
    </row>
    <row r="21" spans="1:12" ht="30.6" hidden="1" customHeight="1" x14ac:dyDescent="0.25">
      <c r="A21" s="28"/>
      <c r="B21" s="222" t="s">
        <v>66</v>
      </c>
      <c r="C21" s="223"/>
      <c r="D21" s="224"/>
      <c r="E21" s="52">
        <f>SUM(E16:E20)</f>
        <v>0</v>
      </c>
      <c r="F21" s="52">
        <f>SUM(F16:F20)</f>
        <v>0</v>
      </c>
      <c r="G21" s="52">
        <f>SUM(G16:G20)</f>
        <v>32390000</v>
      </c>
      <c r="H21" s="52">
        <f>SUM(H16:H20)</f>
        <v>0</v>
      </c>
      <c r="I21" s="52">
        <f>SUM(I16:I20)</f>
        <v>0</v>
      </c>
      <c r="J21" s="24"/>
      <c r="K21" s="25"/>
      <c r="L21" s="25"/>
    </row>
    <row r="22" spans="1:12" ht="41.4" hidden="1" customHeight="1" x14ac:dyDescent="0.25">
      <c r="A22" s="225"/>
      <c r="B22" s="226"/>
      <c r="C22" s="227" t="s">
        <v>67</v>
      </c>
      <c r="D22" s="228"/>
      <c r="E22" s="29">
        <f>COUNT(#REF!)</f>
        <v>0</v>
      </c>
      <c r="F22" s="29">
        <f>COUNT(F16:F20)</f>
        <v>0</v>
      </c>
      <c r="G22" s="29">
        <f>COUNT(G16:G20)</f>
        <v>5</v>
      </c>
      <c r="H22" s="29">
        <f>COUNT(H16:H20)</f>
        <v>0</v>
      </c>
      <c r="I22" s="29">
        <f>COUNT(#REF!)</f>
        <v>0</v>
      </c>
      <c r="J22" s="26"/>
      <c r="K22" s="27"/>
      <c r="L22" s="27"/>
    </row>
    <row r="23" spans="1:12" ht="21" hidden="1" customHeight="1" x14ac:dyDescent="0.5">
      <c r="A23" s="16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5">
      <c r="A25" s="16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21" customHeight="1" x14ac:dyDescent="0.5">
      <c r="A26" s="16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21" customHeight="1" x14ac:dyDescent="0.25"/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  <row r="108" ht="21" customHeight="1" x14ac:dyDescent="0.25"/>
  </sheetData>
  <mergeCells count="23">
    <mergeCell ref="B8:K8"/>
    <mergeCell ref="K9:L9"/>
    <mergeCell ref="B10:J10"/>
    <mergeCell ref="B12:K12"/>
    <mergeCell ref="B7:L7"/>
    <mergeCell ref="B11:J11"/>
    <mergeCell ref="J13:J15"/>
    <mergeCell ref="K13:K15"/>
    <mergeCell ref="L13:L15"/>
    <mergeCell ref="B21:D21"/>
    <mergeCell ref="A22:B22"/>
    <mergeCell ref="C22:D22"/>
    <mergeCell ref="A13:A15"/>
    <mergeCell ref="B13:B15"/>
    <mergeCell ref="C13:C15"/>
    <mergeCell ref="D13:D15"/>
    <mergeCell ref="E13:I13"/>
    <mergeCell ref="B6:K6"/>
    <mergeCell ref="A1:L1"/>
    <mergeCell ref="A2:L2"/>
    <mergeCell ref="A3:L3"/>
    <mergeCell ref="A4:J4"/>
    <mergeCell ref="B5:K5"/>
  </mergeCells>
  <phoneticPr fontId="37" type="noConversion"/>
  <pageMargins left="0.51181102362204722" right="0.31496062992125984" top="0.35433070866141736" bottom="0.35433070866141736" header="0.31496062992125984" footer="0.31496062992125984"/>
  <pageSetup paperSize="9" scale="95" firstPageNumber="7" orientation="landscape" useFirstPageNumber="1" r:id="rId1"/>
  <headerFooter differentOddEven="1">
    <oddFooter>&amp;C&amp;P</oddFooter>
    <evenFooter>&amp;C&amp;P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2"/>
  <sheetViews>
    <sheetView view="pageBreakPreview" topLeftCell="A17" zoomScale="98" zoomScaleNormal="100" zoomScaleSheetLayoutView="98" workbookViewId="0">
      <selection activeCell="D21" sqref="D21"/>
    </sheetView>
  </sheetViews>
  <sheetFormatPr defaultColWidth="9" defaultRowHeight="13.8" x14ac:dyDescent="0.25"/>
  <cols>
    <col min="1" max="1" width="4.3984375" customWidth="1"/>
    <col min="2" max="2" width="17.8984375" customWidth="1"/>
    <col min="3" max="3" width="15.8984375" customWidth="1"/>
    <col min="4" max="4" width="13.09765625" customWidth="1"/>
    <col min="5" max="9" width="10.3984375" customWidth="1"/>
    <col min="10" max="10" width="11.09765625" style="34" customWidth="1"/>
    <col min="11" max="11" width="13.3984375" customWidth="1"/>
    <col min="12" max="12" width="9" customWidth="1"/>
  </cols>
  <sheetData>
    <row r="1" spans="1:12" ht="21" customHeight="1" x14ac:dyDescent="0.25">
      <c r="A1" s="191" t="s">
        <v>51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</row>
    <row r="2" spans="1:12" ht="27" customHeight="1" x14ac:dyDescent="0.25">
      <c r="A2" s="191" t="s">
        <v>112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</row>
    <row r="3" spans="1:12" ht="21" customHeight="1" x14ac:dyDescent="0.25">
      <c r="A3" s="240" t="s">
        <v>43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</row>
    <row r="4" spans="1:12" ht="21" customHeight="1" x14ac:dyDescent="0.25">
      <c r="A4" s="76"/>
      <c r="B4" s="192" t="s">
        <v>86</v>
      </c>
      <c r="C4" s="192"/>
      <c r="D4" s="192"/>
      <c r="E4" s="192"/>
      <c r="F4" s="192"/>
      <c r="G4" s="192"/>
      <c r="H4" s="192"/>
      <c r="I4" s="192"/>
      <c r="J4" s="192"/>
      <c r="K4" s="192"/>
      <c r="L4" s="76"/>
    </row>
    <row r="5" spans="1:12" ht="21" customHeight="1" x14ac:dyDescent="0.25">
      <c r="A5" s="76"/>
      <c r="B5" s="239" t="s">
        <v>87</v>
      </c>
      <c r="C5" s="192"/>
      <c r="D5" s="192"/>
      <c r="E5" s="192"/>
      <c r="F5" s="192"/>
      <c r="G5" s="192"/>
      <c r="H5" s="192"/>
      <c r="I5" s="192"/>
      <c r="J5" s="192"/>
      <c r="K5" s="192"/>
      <c r="L5" s="76"/>
    </row>
    <row r="6" spans="1:12" ht="21" customHeight="1" x14ac:dyDescent="0.25">
      <c r="A6" s="76"/>
      <c r="B6" s="192" t="s">
        <v>88</v>
      </c>
      <c r="C6" s="192"/>
      <c r="D6" s="192"/>
      <c r="E6" s="192"/>
      <c r="F6" s="192"/>
      <c r="G6" s="192"/>
      <c r="H6" s="192"/>
      <c r="I6" s="192"/>
      <c r="J6" s="192"/>
      <c r="K6" s="192"/>
      <c r="L6" s="192"/>
    </row>
    <row r="7" spans="1:12" ht="21" customHeight="1" x14ac:dyDescent="0.25">
      <c r="A7" s="9"/>
      <c r="B7" s="192" t="s">
        <v>84</v>
      </c>
      <c r="C7" s="192"/>
      <c r="D7" s="192"/>
      <c r="E7" s="192"/>
      <c r="F7" s="192"/>
      <c r="G7" s="192"/>
      <c r="H7" s="192"/>
      <c r="I7" s="192"/>
      <c r="J7" s="192"/>
      <c r="K7" s="192"/>
      <c r="L7" s="76"/>
    </row>
    <row r="8" spans="1:12" ht="21" customHeight="1" x14ac:dyDescent="0.25">
      <c r="A8" s="9"/>
      <c r="B8" s="9" t="s">
        <v>85</v>
      </c>
      <c r="C8" s="77"/>
      <c r="D8" s="77"/>
      <c r="E8" s="77"/>
      <c r="F8" s="77"/>
      <c r="G8" s="77"/>
      <c r="H8" s="77"/>
      <c r="I8" s="77"/>
      <c r="J8" s="77"/>
      <c r="K8" s="261"/>
      <c r="L8" s="262"/>
    </row>
    <row r="9" spans="1:12" ht="21" customHeight="1" x14ac:dyDescent="0.25">
      <c r="B9" s="9" t="s">
        <v>99</v>
      </c>
      <c r="C9" s="8"/>
      <c r="D9" s="8"/>
      <c r="E9" s="20"/>
      <c r="F9" s="20"/>
      <c r="G9" s="20"/>
      <c r="H9" s="20"/>
      <c r="I9" s="20"/>
      <c r="J9" s="20"/>
      <c r="K9" s="268" t="s">
        <v>59</v>
      </c>
      <c r="L9" s="268"/>
    </row>
    <row r="10" spans="1:12" ht="21" customHeight="1" x14ac:dyDescent="0.25">
      <c r="A10" s="9"/>
      <c r="B10" s="192" t="s">
        <v>110</v>
      </c>
      <c r="C10" s="192"/>
      <c r="D10" s="192"/>
      <c r="E10" s="192"/>
      <c r="F10" s="192"/>
      <c r="G10" s="192"/>
      <c r="H10" s="192"/>
      <c r="I10" s="192"/>
      <c r="J10" s="192"/>
      <c r="K10" s="20"/>
      <c r="L10" s="20"/>
    </row>
    <row r="11" spans="1:12" ht="21" customHeight="1" x14ac:dyDescent="0.25">
      <c r="A11" s="2"/>
      <c r="B11" s="7" t="s">
        <v>101</v>
      </c>
      <c r="C11" s="4"/>
      <c r="D11" s="4"/>
      <c r="E11" s="5"/>
      <c r="F11" s="5"/>
      <c r="G11" s="5"/>
      <c r="H11" s="5"/>
      <c r="I11" s="5"/>
      <c r="J11" s="5"/>
      <c r="K11" s="4"/>
      <c r="L11" s="6"/>
    </row>
    <row r="12" spans="1:12" ht="21" customHeight="1" x14ac:dyDescent="0.25">
      <c r="A12" s="287" t="s">
        <v>3</v>
      </c>
      <c r="B12" s="287" t="s">
        <v>40</v>
      </c>
      <c r="C12" s="290" t="s">
        <v>44</v>
      </c>
      <c r="D12" s="290" t="s">
        <v>45</v>
      </c>
      <c r="E12" s="269" t="s">
        <v>46</v>
      </c>
      <c r="F12" s="269"/>
      <c r="G12" s="269"/>
      <c r="H12" s="269"/>
      <c r="I12" s="269"/>
      <c r="J12" s="293" t="s">
        <v>47</v>
      </c>
      <c r="K12" s="281" t="s">
        <v>48</v>
      </c>
      <c r="L12" s="281" t="s">
        <v>7</v>
      </c>
    </row>
    <row r="13" spans="1:12" ht="18.75" customHeight="1" x14ac:dyDescent="0.25">
      <c r="A13" s="288"/>
      <c r="B13" s="288"/>
      <c r="C13" s="291"/>
      <c r="D13" s="291"/>
      <c r="E13" s="74">
        <v>2566</v>
      </c>
      <c r="F13" s="74">
        <v>2567</v>
      </c>
      <c r="G13" s="74">
        <v>2568</v>
      </c>
      <c r="H13" s="74">
        <v>2569</v>
      </c>
      <c r="I13" s="74">
        <v>2570</v>
      </c>
      <c r="J13" s="294"/>
      <c r="K13" s="282"/>
      <c r="L13" s="282"/>
    </row>
    <row r="14" spans="1:12" ht="15.75" customHeight="1" x14ac:dyDescent="0.25">
      <c r="A14" s="289"/>
      <c r="B14" s="289"/>
      <c r="C14" s="292"/>
      <c r="D14" s="292"/>
      <c r="E14" s="75" t="s">
        <v>55</v>
      </c>
      <c r="F14" s="75" t="s">
        <v>55</v>
      </c>
      <c r="G14" s="75" t="s">
        <v>55</v>
      </c>
      <c r="H14" s="75" t="s">
        <v>55</v>
      </c>
      <c r="I14" s="75" t="s">
        <v>55</v>
      </c>
      <c r="J14" s="295"/>
      <c r="K14" s="283"/>
      <c r="L14" s="283"/>
    </row>
    <row r="15" spans="1:12" ht="260.39999999999998" customHeight="1" x14ac:dyDescent="0.25">
      <c r="A15" s="89">
        <v>1</v>
      </c>
      <c r="B15" s="13" t="s">
        <v>131</v>
      </c>
      <c r="C15" s="85" t="s">
        <v>157</v>
      </c>
      <c r="D15" s="85" t="s">
        <v>158</v>
      </c>
      <c r="E15" s="73" t="s">
        <v>56</v>
      </c>
      <c r="F15" s="73">
        <v>30000</v>
      </c>
      <c r="G15" s="73">
        <v>30000</v>
      </c>
      <c r="H15" s="73">
        <v>30000</v>
      </c>
      <c r="I15" s="73">
        <v>30000</v>
      </c>
      <c r="J15" s="93" t="s">
        <v>50</v>
      </c>
      <c r="K15" s="95" t="s">
        <v>125</v>
      </c>
      <c r="L15" s="94" t="s">
        <v>17</v>
      </c>
    </row>
    <row r="16" spans="1:12" ht="139.94999999999999" customHeight="1" x14ac:dyDescent="0.25">
      <c r="A16" s="89">
        <v>2</v>
      </c>
      <c r="B16" s="13" t="s">
        <v>126</v>
      </c>
      <c r="C16" s="85" t="s">
        <v>132</v>
      </c>
      <c r="D16" s="85" t="s">
        <v>133</v>
      </c>
      <c r="E16" s="73" t="s">
        <v>56</v>
      </c>
      <c r="F16" s="73">
        <v>20000</v>
      </c>
      <c r="G16" s="73">
        <v>20000</v>
      </c>
      <c r="H16" s="73">
        <v>20000</v>
      </c>
      <c r="I16" s="73">
        <v>20000</v>
      </c>
      <c r="J16" s="93" t="s">
        <v>50</v>
      </c>
      <c r="K16" s="85" t="s">
        <v>127</v>
      </c>
      <c r="L16" s="94" t="s">
        <v>17</v>
      </c>
    </row>
    <row r="17" spans="1:12" ht="168.6" customHeight="1" x14ac:dyDescent="0.25">
      <c r="A17" s="89">
        <v>3</v>
      </c>
      <c r="B17" s="13" t="s">
        <v>134</v>
      </c>
      <c r="C17" s="85" t="s">
        <v>135</v>
      </c>
      <c r="D17" s="85" t="s">
        <v>136</v>
      </c>
      <c r="E17" s="73" t="s">
        <v>56</v>
      </c>
      <c r="F17" s="73">
        <v>20000</v>
      </c>
      <c r="G17" s="73">
        <v>20000</v>
      </c>
      <c r="H17" s="73">
        <v>20000</v>
      </c>
      <c r="I17" s="73">
        <v>20000</v>
      </c>
      <c r="J17" s="93" t="s">
        <v>50</v>
      </c>
      <c r="K17" s="95" t="s">
        <v>159</v>
      </c>
      <c r="L17" s="94" t="s">
        <v>17</v>
      </c>
    </row>
    <row r="18" spans="1:12" ht="41.4" hidden="1" customHeight="1" x14ac:dyDescent="0.25">
      <c r="A18" s="40"/>
      <c r="B18" s="284" t="s">
        <v>66</v>
      </c>
      <c r="C18" s="285"/>
      <c r="D18" s="286"/>
      <c r="E18" s="38">
        <f>SUM(E15:E17)</f>
        <v>0</v>
      </c>
      <c r="F18" s="38">
        <f>SUM(F15:F17)</f>
        <v>70000</v>
      </c>
      <c r="G18" s="38">
        <f t="shared" ref="G18:I18" si="0">SUM(G15:G17)</f>
        <v>70000</v>
      </c>
      <c r="H18" s="38">
        <f t="shared" si="0"/>
        <v>70000</v>
      </c>
      <c r="I18" s="38">
        <f t="shared" si="0"/>
        <v>70000</v>
      </c>
      <c r="J18" s="41"/>
      <c r="K18" s="42"/>
      <c r="L18" s="37"/>
    </row>
    <row r="19" spans="1:12" ht="41.4" hidden="1" customHeight="1" x14ac:dyDescent="0.7">
      <c r="A19" s="11"/>
      <c r="B19" s="31"/>
      <c r="C19" s="273" t="s">
        <v>67</v>
      </c>
      <c r="D19" s="274"/>
      <c r="E19" s="39">
        <f>COUNT(#REF!)</f>
        <v>0</v>
      </c>
      <c r="F19" s="39">
        <f>COUNT(F15:F17)</f>
        <v>3</v>
      </c>
      <c r="G19" s="39">
        <f t="shared" ref="G19:I19" si="1">COUNT(G15:G17)</f>
        <v>3</v>
      </c>
      <c r="H19" s="39">
        <f t="shared" si="1"/>
        <v>3</v>
      </c>
      <c r="I19" s="39">
        <f t="shared" si="1"/>
        <v>3</v>
      </c>
      <c r="J19" s="33"/>
      <c r="K19" s="11"/>
      <c r="L19" s="11"/>
    </row>
    <row r="20" spans="1:12" ht="45" customHeight="1" x14ac:dyDescent="0.5">
      <c r="A20" s="11"/>
      <c r="B20" s="11"/>
      <c r="C20" s="11"/>
      <c r="D20" s="11"/>
      <c r="E20" s="21"/>
      <c r="F20" s="21"/>
      <c r="G20" s="21"/>
      <c r="H20" s="21"/>
      <c r="I20" s="21"/>
      <c r="J20" s="33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3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3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3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3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3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3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3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3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3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3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3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3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3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3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3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3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3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3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3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3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3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3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3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3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3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3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3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3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3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3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3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3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3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3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3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3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3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3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3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3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33"/>
      <c r="K61" s="11"/>
      <c r="L61" s="11"/>
    </row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</sheetData>
  <mergeCells count="20">
    <mergeCell ref="C19:D19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B4:K4"/>
    <mergeCell ref="B5:K5"/>
    <mergeCell ref="B6:L6"/>
    <mergeCell ref="B7:K7"/>
    <mergeCell ref="K8:L8"/>
    <mergeCell ref="B10:J10"/>
    <mergeCell ref="K9:L9"/>
    <mergeCell ref="K12:K14"/>
    <mergeCell ref="L12:L14"/>
    <mergeCell ref="B18:D18"/>
  </mergeCells>
  <pageMargins left="0.51181102362204722" right="0.31496062992125984" top="0.35433070866141736" bottom="0.35433070866141736" header="0.31496062992125984" footer="0.31496062992125984"/>
  <pageSetup paperSize="9" scale="95" firstPageNumber="25" orientation="landscape" useFirstPageNumber="1" r:id="rId1"/>
  <headerFooter differentOddEven="1">
    <oddFooter>&amp;C&amp;P</oddFooter>
    <evenFooter>&amp;C&amp;P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73"/>
  <sheetViews>
    <sheetView view="pageBreakPreview" topLeftCell="A21" zoomScale="98" zoomScaleNormal="100" zoomScaleSheetLayoutView="98" workbookViewId="0">
      <selection activeCell="J21" sqref="J21"/>
    </sheetView>
  </sheetViews>
  <sheetFormatPr defaultColWidth="9" defaultRowHeight="13.8" x14ac:dyDescent="0.25"/>
  <cols>
    <col min="1" max="1" width="4.3984375" customWidth="1"/>
    <col min="2" max="2" width="17.8984375" customWidth="1"/>
    <col min="3" max="3" width="19.59765625" customWidth="1"/>
    <col min="4" max="4" width="13.09765625" customWidth="1"/>
    <col min="5" max="6" width="10.3984375" customWidth="1"/>
    <col min="7" max="7" width="8.3984375" customWidth="1"/>
    <col min="8" max="9" width="9" customWidth="1"/>
    <col min="10" max="10" width="11.09765625" style="34" customWidth="1"/>
    <col min="11" max="11" width="13.3984375" customWidth="1"/>
    <col min="12" max="12" width="9" customWidth="1"/>
  </cols>
  <sheetData>
    <row r="1" spans="1:12" ht="21" customHeight="1" x14ac:dyDescent="0.25">
      <c r="A1" s="191" t="s">
        <v>49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</row>
    <row r="2" spans="1:12" ht="21" customHeight="1" x14ac:dyDescent="0.25">
      <c r="A2" s="240" t="s">
        <v>160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</row>
    <row r="3" spans="1:12" ht="21" customHeight="1" x14ac:dyDescent="0.25">
      <c r="A3" s="240" t="s">
        <v>43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</row>
    <row r="4" spans="1:12" ht="21" customHeight="1" x14ac:dyDescent="0.25">
      <c r="A4" s="77"/>
      <c r="B4" s="239" t="s">
        <v>161</v>
      </c>
      <c r="C4" s="239"/>
      <c r="D4" s="239"/>
      <c r="E4" s="239"/>
      <c r="F4" s="239"/>
      <c r="G4" s="239"/>
      <c r="H4" s="239"/>
      <c r="I4" s="239"/>
      <c r="J4" s="239"/>
      <c r="K4" s="239"/>
      <c r="L4" s="97"/>
    </row>
    <row r="5" spans="1:12" ht="21" customHeight="1" x14ac:dyDescent="0.25">
      <c r="A5" s="77"/>
      <c r="B5" s="239" t="s">
        <v>162</v>
      </c>
      <c r="C5" s="239"/>
      <c r="D5" s="239"/>
      <c r="E5" s="239"/>
      <c r="F5" s="239"/>
      <c r="G5" s="239"/>
      <c r="H5" s="239"/>
      <c r="I5" s="239"/>
      <c r="J5" s="239"/>
      <c r="K5" s="239"/>
      <c r="L5" s="97"/>
    </row>
    <row r="6" spans="1:12" ht="21" customHeight="1" x14ac:dyDescent="0.25">
      <c r="A6" s="77"/>
      <c r="B6" s="239" t="s">
        <v>163</v>
      </c>
      <c r="C6" s="239"/>
      <c r="D6" s="239"/>
      <c r="E6" s="239"/>
      <c r="F6" s="239"/>
      <c r="G6" s="239"/>
      <c r="H6" s="239"/>
      <c r="I6" s="239"/>
      <c r="J6" s="239"/>
      <c r="K6" s="239"/>
      <c r="L6" s="239"/>
    </row>
    <row r="7" spans="1:12" ht="21" customHeight="1" x14ac:dyDescent="0.7">
      <c r="B7" s="9" t="s">
        <v>164</v>
      </c>
      <c r="C7" s="10"/>
      <c r="D7" s="10"/>
      <c r="E7" s="10"/>
      <c r="F7" s="10"/>
      <c r="G7" s="10"/>
      <c r="H7" s="10"/>
      <c r="I7" s="10"/>
      <c r="J7" s="10"/>
    </row>
    <row r="8" spans="1:12" ht="21" customHeight="1" x14ac:dyDescent="0.7">
      <c r="B8" s="9" t="s">
        <v>165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21" customHeight="1" x14ac:dyDescent="0.7">
      <c r="B9" s="9" t="s">
        <v>166</v>
      </c>
      <c r="C9" s="10"/>
      <c r="D9" s="10"/>
      <c r="E9" s="10"/>
      <c r="F9" s="10"/>
      <c r="G9" s="10"/>
      <c r="H9" s="10"/>
      <c r="I9" s="10"/>
      <c r="J9" s="10"/>
      <c r="K9" s="296"/>
      <c r="L9" s="296"/>
    </row>
    <row r="10" spans="1:12" ht="18.600000000000001" customHeight="1" x14ac:dyDescent="0.25">
      <c r="B10" s="192" t="s">
        <v>167</v>
      </c>
      <c r="C10" s="192"/>
      <c r="D10" s="192"/>
      <c r="E10" s="192"/>
      <c r="F10" s="192"/>
      <c r="G10" s="192"/>
      <c r="H10" s="192"/>
      <c r="I10" s="192"/>
      <c r="J10" s="192"/>
      <c r="K10" s="192"/>
      <c r="L10" s="192"/>
    </row>
    <row r="11" spans="1:12" ht="21" customHeight="1" x14ac:dyDescent="0.7">
      <c r="B11" s="9" t="s">
        <v>168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21" customHeight="1" x14ac:dyDescent="0.25">
      <c r="A12" s="287" t="s">
        <v>3</v>
      </c>
      <c r="B12" s="287" t="s">
        <v>40</v>
      </c>
      <c r="C12" s="290" t="s">
        <v>44</v>
      </c>
      <c r="D12" s="290" t="s">
        <v>45</v>
      </c>
      <c r="E12" s="269" t="s">
        <v>46</v>
      </c>
      <c r="F12" s="269"/>
      <c r="G12" s="269"/>
      <c r="H12" s="269"/>
      <c r="I12" s="269"/>
      <c r="J12" s="293" t="s">
        <v>47</v>
      </c>
      <c r="K12" s="281" t="s">
        <v>48</v>
      </c>
      <c r="L12" s="281" t="s">
        <v>7</v>
      </c>
    </row>
    <row r="13" spans="1:12" ht="18.75" customHeight="1" x14ac:dyDescent="0.25">
      <c r="A13" s="288"/>
      <c r="B13" s="288"/>
      <c r="C13" s="291"/>
      <c r="D13" s="291"/>
      <c r="E13" s="74">
        <v>2566</v>
      </c>
      <c r="F13" s="74">
        <v>2567</v>
      </c>
      <c r="G13" s="74">
        <v>2568</v>
      </c>
      <c r="H13" s="74">
        <v>2569</v>
      </c>
      <c r="I13" s="74">
        <v>2570</v>
      </c>
      <c r="J13" s="294"/>
      <c r="K13" s="282"/>
      <c r="L13" s="282"/>
    </row>
    <row r="14" spans="1:12" ht="15.75" customHeight="1" x14ac:dyDescent="0.25">
      <c r="A14" s="289"/>
      <c r="B14" s="289"/>
      <c r="C14" s="292"/>
      <c r="D14" s="292"/>
      <c r="E14" s="75" t="s">
        <v>55</v>
      </c>
      <c r="F14" s="75" t="s">
        <v>55</v>
      </c>
      <c r="G14" s="75" t="s">
        <v>55</v>
      </c>
      <c r="H14" s="75" t="s">
        <v>55</v>
      </c>
      <c r="I14" s="75" t="s">
        <v>55</v>
      </c>
      <c r="J14" s="295"/>
      <c r="K14" s="283"/>
      <c r="L14" s="283"/>
    </row>
    <row r="15" spans="1:12" ht="98.4" customHeight="1" x14ac:dyDescent="0.25">
      <c r="A15" s="110">
        <v>1</v>
      </c>
      <c r="B15" s="96" t="s">
        <v>182</v>
      </c>
      <c r="C15" s="111" t="s">
        <v>169</v>
      </c>
      <c r="D15" s="111" t="s">
        <v>179</v>
      </c>
      <c r="E15" s="112" t="s">
        <v>56</v>
      </c>
      <c r="F15" s="112">
        <v>350000</v>
      </c>
      <c r="G15" s="112" t="s">
        <v>56</v>
      </c>
      <c r="H15" s="112" t="s">
        <v>56</v>
      </c>
      <c r="I15" s="112" t="s">
        <v>56</v>
      </c>
      <c r="J15" s="113" t="s">
        <v>171</v>
      </c>
      <c r="K15" s="111" t="s">
        <v>170</v>
      </c>
      <c r="L15" s="114" t="s">
        <v>17</v>
      </c>
    </row>
    <row r="16" spans="1:12" ht="183.6" customHeight="1" x14ac:dyDescent="0.25">
      <c r="A16" s="110">
        <v>2</v>
      </c>
      <c r="B16" s="96" t="s">
        <v>188</v>
      </c>
      <c r="C16" s="111" t="s">
        <v>193</v>
      </c>
      <c r="D16" s="111" t="s">
        <v>191</v>
      </c>
      <c r="E16" s="112" t="s">
        <v>56</v>
      </c>
      <c r="F16" s="112">
        <v>495000</v>
      </c>
      <c r="G16" s="112" t="s">
        <v>56</v>
      </c>
      <c r="H16" s="112" t="s">
        <v>56</v>
      </c>
      <c r="I16" s="112" t="s">
        <v>56</v>
      </c>
      <c r="J16" s="113" t="s">
        <v>194</v>
      </c>
      <c r="K16" s="14" t="s">
        <v>195</v>
      </c>
      <c r="L16" s="114" t="s">
        <v>17</v>
      </c>
    </row>
    <row r="17" spans="1:12" ht="141" customHeight="1" x14ac:dyDescent="0.25">
      <c r="A17" s="110">
        <v>3</v>
      </c>
      <c r="B17" s="96" t="s">
        <v>189</v>
      </c>
      <c r="C17" s="111" t="s">
        <v>204</v>
      </c>
      <c r="D17" s="111" t="s">
        <v>190</v>
      </c>
      <c r="E17" s="112" t="s">
        <v>56</v>
      </c>
      <c r="F17" s="112">
        <v>120000</v>
      </c>
      <c r="G17" s="112" t="s">
        <v>56</v>
      </c>
      <c r="H17" s="112" t="s">
        <v>56</v>
      </c>
      <c r="I17" s="112" t="s">
        <v>56</v>
      </c>
      <c r="J17" s="113" t="s">
        <v>203</v>
      </c>
      <c r="K17" s="111" t="s">
        <v>192</v>
      </c>
      <c r="L17" s="114" t="s">
        <v>17</v>
      </c>
    </row>
    <row r="18" spans="1:12" ht="211.95" customHeight="1" x14ac:dyDescent="0.25">
      <c r="A18" s="110">
        <v>4</v>
      </c>
      <c r="B18" s="96" t="s">
        <v>197</v>
      </c>
      <c r="C18" s="119" t="s">
        <v>205</v>
      </c>
      <c r="D18" s="32" t="s">
        <v>198</v>
      </c>
      <c r="E18" s="73" t="s">
        <v>56</v>
      </c>
      <c r="F18" s="120">
        <v>50000</v>
      </c>
      <c r="G18" s="120">
        <v>50000</v>
      </c>
      <c r="H18" s="120">
        <v>50000</v>
      </c>
      <c r="I18" s="120">
        <v>50000</v>
      </c>
      <c r="J18" s="90" t="s">
        <v>207</v>
      </c>
      <c r="K18" s="119" t="s">
        <v>206</v>
      </c>
      <c r="L18" s="94" t="s">
        <v>17</v>
      </c>
    </row>
    <row r="19" spans="1:12" ht="34.200000000000003" hidden="1" customHeight="1" x14ac:dyDescent="0.25">
      <c r="A19" s="40"/>
      <c r="B19" s="276" t="s">
        <v>66</v>
      </c>
      <c r="C19" s="277"/>
      <c r="D19" s="278"/>
      <c r="E19" s="115">
        <f>SUM(E15:E15)</f>
        <v>0</v>
      </c>
      <c r="F19" s="115">
        <f>SUM(F15:F18)</f>
        <v>1015000</v>
      </c>
      <c r="G19" s="115">
        <f>SUM(G15:G15)</f>
        <v>0</v>
      </c>
      <c r="H19" s="115">
        <f>SUM(H15:H15)</f>
        <v>0</v>
      </c>
      <c r="I19" s="115">
        <f>SUM(I15:I15)</f>
        <v>0</v>
      </c>
      <c r="J19" s="41"/>
      <c r="K19" s="42"/>
      <c r="L19" s="37"/>
    </row>
    <row r="20" spans="1:12" ht="52.2" hidden="1" customHeight="1" x14ac:dyDescent="0.7">
      <c r="A20" s="11"/>
      <c r="B20" s="31"/>
      <c r="C20" s="273" t="s">
        <v>67</v>
      </c>
      <c r="D20" s="274"/>
      <c r="E20" s="39">
        <f>COUNT(#REF!)</f>
        <v>0</v>
      </c>
      <c r="F20" s="39">
        <f>COUNT(F15:F18)</f>
        <v>4</v>
      </c>
      <c r="G20" s="39">
        <f>COUNT(#REF!)</f>
        <v>0</v>
      </c>
      <c r="H20" s="39">
        <f>COUNT(#REF!)</f>
        <v>0</v>
      </c>
      <c r="I20" s="39">
        <f>COUNT(#REF!)</f>
        <v>0</v>
      </c>
      <c r="J20" s="33"/>
      <c r="K20" s="11"/>
      <c r="L20" s="11"/>
    </row>
    <row r="21" spans="1:12" ht="45" customHeight="1" x14ac:dyDescent="0.5">
      <c r="A21" s="11"/>
      <c r="B21" s="11"/>
      <c r="C21" s="11"/>
      <c r="D21" s="11"/>
      <c r="E21" s="21"/>
      <c r="F21" s="21"/>
      <c r="G21" s="21"/>
      <c r="H21" s="21"/>
      <c r="I21" s="21"/>
      <c r="J21" s="33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3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3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3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3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3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3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3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3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3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3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3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3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3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3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3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3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3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3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3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3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3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3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3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3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3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3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3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3"/>
      <c r="K49" s="11"/>
      <c r="L49" s="11"/>
    </row>
    <row r="50" spans="1:12" ht="45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3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3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3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3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3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3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3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3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3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3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3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33"/>
      <c r="K61" s="11"/>
      <c r="L61" s="11"/>
    </row>
    <row r="62" spans="1:12" ht="21" customHeight="1" x14ac:dyDescent="0.5">
      <c r="A62" s="11"/>
      <c r="B62" s="11"/>
      <c r="C62" s="11"/>
      <c r="D62" s="11"/>
      <c r="E62" s="11"/>
      <c r="F62" s="11"/>
      <c r="G62" s="11"/>
      <c r="H62" s="11"/>
      <c r="I62" s="11"/>
      <c r="J62" s="33"/>
      <c r="K62" s="11"/>
      <c r="L62" s="11"/>
    </row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</sheetData>
  <mergeCells count="18">
    <mergeCell ref="B19:D19"/>
    <mergeCell ref="C20:D20"/>
    <mergeCell ref="B10:L10"/>
    <mergeCell ref="K9:L9"/>
    <mergeCell ref="A12:A14"/>
    <mergeCell ref="B12:B14"/>
    <mergeCell ref="C12:C14"/>
    <mergeCell ref="D12:D14"/>
    <mergeCell ref="E12:I12"/>
    <mergeCell ref="J12:J14"/>
    <mergeCell ref="K12:K14"/>
    <mergeCell ref="L12:L14"/>
    <mergeCell ref="B6:L6"/>
    <mergeCell ref="A1:L1"/>
    <mergeCell ref="A2:L2"/>
    <mergeCell ref="A3:L3"/>
    <mergeCell ref="B4:K4"/>
    <mergeCell ref="B5:K5"/>
  </mergeCells>
  <pageMargins left="0.51181102362204722" right="0.31496062992125984" top="0.35433070866141736" bottom="0.15748031496062992" header="0.31496062992125984" footer="0.31496062992125984"/>
  <pageSetup paperSize="9" scale="95" firstPageNumber="28" orientation="landscape" useFirstPageNumber="1" r:id="rId1"/>
  <headerFooter differentOddEven="1">
    <oddFooter>&amp;C&amp;P</oddFooter>
    <evenFooter>&amp;C&amp;P</even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BA7D7-200B-4322-A381-CE6B3517E782}">
  <dimension ref="A1:M19"/>
  <sheetViews>
    <sheetView showWhiteSpace="0" view="pageBreakPreview" topLeftCell="A7" zoomScaleNormal="118" zoomScaleSheetLayoutView="100" zoomScalePageLayoutView="75" workbookViewId="0">
      <selection activeCell="H16" sqref="H16"/>
    </sheetView>
  </sheetViews>
  <sheetFormatPr defaultColWidth="9" defaultRowHeight="17.399999999999999" x14ac:dyDescent="0.3"/>
  <cols>
    <col min="1" max="1" width="3.8984375" customWidth="1"/>
    <col min="2" max="2" width="15.3984375" customWidth="1"/>
    <col min="3" max="3" width="15.59765625" customWidth="1"/>
    <col min="4" max="4" width="21.59765625" customWidth="1"/>
    <col min="5" max="6" width="7.59765625" customWidth="1"/>
    <col min="7" max="7" width="10.19921875" customWidth="1"/>
    <col min="8" max="8" width="9.19921875" customWidth="1"/>
    <col min="9" max="9" width="9.69921875" customWidth="1"/>
    <col min="10" max="10" width="14.19921875" customWidth="1"/>
    <col min="11" max="11" width="12.19921875" customWidth="1"/>
    <col min="12" max="12" width="9" style="72" customWidth="1"/>
    <col min="13" max="13" width="3.3984375" hidden="1" customWidth="1"/>
    <col min="14" max="14" width="1.19921875" customWidth="1"/>
  </cols>
  <sheetData>
    <row r="1" spans="1:12" ht="21.75" customHeight="1" x14ac:dyDescent="0.25">
      <c r="A1" s="240" t="s">
        <v>61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</row>
    <row r="2" spans="1:12" ht="24" customHeight="1" x14ac:dyDescent="0.25">
      <c r="A2" s="191" t="s">
        <v>222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</row>
    <row r="3" spans="1:12" ht="18" customHeight="1" x14ac:dyDescent="0.25">
      <c r="A3" s="240" t="s">
        <v>42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</row>
    <row r="4" spans="1:12" ht="18" customHeight="1" x14ac:dyDescent="0.25">
      <c r="A4" s="240" t="s">
        <v>60</v>
      </c>
      <c r="B4" s="240"/>
      <c r="C4" s="240"/>
      <c r="D4" s="240"/>
      <c r="E4" s="240"/>
      <c r="F4" s="240"/>
      <c r="G4" s="240"/>
      <c r="H4" s="240"/>
      <c r="I4" s="240"/>
      <c r="J4" s="240"/>
      <c r="L4"/>
    </row>
    <row r="5" spans="1:12" ht="22.5" customHeight="1" x14ac:dyDescent="0.7">
      <c r="A5" s="18"/>
      <c r="B5" s="192" t="s">
        <v>86</v>
      </c>
      <c r="C5" s="192"/>
      <c r="D5" s="192"/>
      <c r="E5" s="192"/>
      <c r="F5" s="192"/>
      <c r="G5" s="192"/>
      <c r="H5" s="192"/>
      <c r="I5" s="192"/>
      <c r="J5" s="192"/>
      <c r="K5" s="192"/>
      <c r="L5" s="76"/>
    </row>
    <row r="6" spans="1:12" ht="21" customHeight="1" x14ac:dyDescent="0.7">
      <c r="A6" s="18"/>
      <c r="B6" s="229" t="s">
        <v>176</v>
      </c>
      <c r="C6" s="229"/>
      <c r="D6" s="229"/>
      <c r="E6" s="229"/>
      <c r="F6" s="229"/>
      <c r="G6" s="229"/>
      <c r="H6" s="229"/>
      <c r="I6" s="229"/>
      <c r="J6" s="229"/>
      <c r="K6" s="229"/>
      <c r="L6" s="229"/>
    </row>
    <row r="7" spans="1:12" ht="21.75" customHeight="1" x14ac:dyDescent="0.7">
      <c r="A7" s="18"/>
      <c r="B7" s="192" t="s">
        <v>88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</row>
    <row r="8" spans="1:12" ht="22.5" customHeight="1" x14ac:dyDescent="0.7">
      <c r="A8" s="18"/>
      <c r="B8" s="9" t="s">
        <v>97</v>
      </c>
      <c r="C8" s="18"/>
      <c r="D8" s="18"/>
      <c r="E8" s="18"/>
      <c r="F8" s="18"/>
      <c r="G8" s="18"/>
      <c r="H8" s="18"/>
      <c r="I8" s="18"/>
      <c r="J8" s="18"/>
      <c r="K8" s="18"/>
      <c r="L8" s="71"/>
    </row>
    <row r="9" spans="1:12" ht="22.5" customHeight="1" x14ac:dyDescent="0.7">
      <c r="A9" s="18"/>
      <c r="B9" s="9" t="s">
        <v>98</v>
      </c>
      <c r="C9" s="18"/>
      <c r="D9" s="18"/>
      <c r="E9" s="18"/>
      <c r="F9" s="18"/>
      <c r="G9" s="18"/>
      <c r="H9" s="18"/>
      <c r="I9" s="18"/>
      <c r="J9" s="18"/>
      <c r="K9" s="18"/>
      <c r="L9" s="71"/>
    </row>
    <row r="10" spans="1:12" ht="21" customHeight="1" x14ac:dyDescent="0.25">
      <c r="B10" s="192" t="s">
        <v>102</v>
      </c>
      <c r="C10" s="192"/>
      <c r="D10" s="192"/>
      <c r="E10" s="192"/>
      <c r="F10" s="192"/>
      <c r="G10" s="192"/>
      <c r="H10" s="192"/>
      <c r="I10" s="192"/>
      <c r="J10" s="301"/>
      <c r="K10" s="302" t="s">
        <v>225</v>
      </c>
      <c r="L10" s="302"/>
    </row>
    <row r="11" spans="1:12" ht="21" customHeight="1" x14ac:dyDescent="0.25">
      <c r="B11" s="192" t="s">
        <v>107</v>
      </c>
      <c r="C11" s="192"/>
      <c r="D11" s="192"/>
      <c r="E11" s="192"/>
      <c r="F11" s="192"/>
      <c r="G11" s="192"/>
      <c r="H11" s="192"/>
      <c r="I11" s="192"/>
      <c r="J11" s="192"/>
      <c r="K11" s="192"/>
      <c r="L11" s="192"/>
    </row>
    <row r="12" spans="1:12" ht="21" customHeight="1" x14ac:dyDescent="0.25">
      <c r="A12" s="2"/>
      <c r="B12" s="237" t="s">
        <v>95</v>
      </c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2" ht="20.399999999999999" customHeight="1" x14ac:dyDescent="0.25">
      <c r="A13" s="253" t="s">
        <v>3</v>
      </c>
      <c r="B13" s="253" t="s">
        <v>40</v>
      </c>
      <c r="C13" s="256" t="s">
        <v>44</v>
      </c>
      <c r="D13" s="256" t="s">
        <v>45</v>
      </c>
      <c r="E13" s="234" t="s">
        <v>46</v>
      </c>
      <c r="F13" s="234"/>
      <c r="G13" s="234"/>
      <c r="H13" s="234"/>
      <c r="I13" s="234"/>
      <c r="J13" s="244" t="s">
        <v>47</v>
      </c>
      <c r="K13" s="241" t="s">
        <v>48</v>
      </c>
      <c r="L13" s="281" t="s">
        <v>70</v>
      </c>
    </row>
    <row r="14" spans="1:12" ht="21" customHeight="1" x14ac:dyDescent="0.25">
      <c r="A14" s="254"/>
      <c r="B14" s="254"/>
      <c r="C14" s="257"/>
      <c r="D14" s="257"/>
      <c r="E14" s="53">
        <v>2566</v>
      </c>
      <c r="F14" s="53">
        <v>2567</v>
      </c>
      <c r="G14" s="53">
        <v>2568</v>
      </c>
      <c r="H14" s="53">
        <v>2569</v>
      </c>
      <c r="I14" s="53">
        <v>2570</v>
      </c>
      <c r="J14" s="245"/>
      <c r="K14" s="242"/>
      <c r="L14" s="282"/>
    </row>
    <row r="15" spans="1:12" ht="19.5" customHeight="1" x14ac:dyDescent="0.25">
      <c r="A15" s="254"/>
      <c r="B15" s="254"/>
      <c r="C15" s="257"/>
      <c r="D15" s="257"/>
      <c r="E15" s="133" t="s">
        <v>55</v>
      </c>
      <c r="F15" s="133" t="s">
        <v>55</v>
      </c>
      <c r="G15" s="133" t="s">
        <v>55</v>
      </c>
      <c r="H15" s="133" t="s">
        <v>55</v>
      </c>
      <c r="I15" s="133" t="s">
        <v>55</v>
      </c>
      <c r="J15" s="245"/>
      <c r="K15" s="242"/>
      <c r="L15" s="282"/>
    </row>
    <row r="16" spans="1:12" ht="156" customHeight="1" x14ac:dyDescent="0.25">
      <c r="A16" s="146">
        <v>1</v>
      </c>
      <c r="B16" s="150" t="s">
        <v>226</v>
      </c>
      <c r="C16" s="121" t="s">
        <v>227</v>
      </c>
      <c r="D16" s="151" t="s">
        <v>228</v>
      </c>
      <c r="E16" s="148" t="s">
        <v>124</v>
      </c>
      <c r="F16" s="148" t="s">
        <v>56</v>
      </c>
      <c r="G16" s="148">
        <v>1800000</v>
      </c>
      <c r="H16" s="148">
        <v>1800000</v>
      </c>
      <c r="I16" s="148">
        <v>1800000</v>
      </c>
      <c r="J16" s="121" t="s">
        <v>229</v>
      </c>
      <c r="K16" s="121" t="s">
        <v>230</v>
      </c>
      <c r="L16" s="147" t="s">
        <v>224</v>
      </c>
    </row>
    <row r="17" spans="1:12" ht="28.2" hidden="1" customHeight="1" x14ac:dyDescent="0.25">
      <c r="A17" s="134"/>
      <c r="B17" s="297" t="s">
        <v>66</v>
      </c>
      <c r="C17" s="298"/>
      <c r="D17" s="299"/>
      <c r="E17" s="135" t="e">
        <f>SUM(#REF!)</f>
        <v>#REF!</v>
      </c>
      <c r="F17" s="135" t="e">
        <f>SUM(#REF!)</f>
        <v>#REF!</v>
      </c>
      <c r="G17" s="135">
        <f>SUM(G16)</f>
        <v>1800000</v>
      </c>
      <c r="H17" s="135">
        <f t="shared" ref="H17:I17" si="0">SUM(H16)</f>
        <v>1800000</v>
      </c>
      <c r="I17" s="135">
        <f t="shared" si="0"/>
        <v>1800000</v>
      </c>
      <c r="J17" s="79"/>
      <c r="K17" s="79"/>
      <c r="L17" s="79"/>
    </row>
    <row r="18" spans="1:12" ht="19.95" hidden="1" customHeight="1" x14ac:dyDescent="0.25">
      <c r="A18" s="225"/>
      <c r="B18" s="300"/>
      <c r="C18" s="227" t="s">
        <v>67</v>
      </c>
      <c r="D18" s="228"/>
      <c r="E18" s="29">
        <f>COUNT(#REF!)</f>
        <v>0</v>
      </c>
      <c r="F18" s="29">
        <f>COUNT(#REF!)</f>
        <v>0</v>
      </c>
      <c r="G18" s="29">
        <f>COUNT(G16)</f>
        <v>1</v>
      </c>
      <c r="H18" s="29">
        <f t="shared" ref="H18:I18" si="1">COUNT(H16)</f>
        <v>1</v>
      </c>
      <c r="I18" s="29">
        <f t="shared" si="1"/>
        <v>1</v>
      </c>
      <c r="J18" s="79"/>
      <c r="K18" s="79"/>
      <c r="L18" s="79"/>
    </row>
    <row r="19" spans="1:12" ht="15" customHeight="1" x14ac:dyDescent="0.25">
      <c r="B19" s="80"/>
      <c r="C19" s="81"/>
      <c r="D19" s="80"/>
      <c r="E19" s="82"/>
      <c r="F19" s="83"/>
      <c r="G19" s="79"/>
      <c r="H19" s="79"/>
      <c r="I19" s="82"/>
      <c r="J19" s="79"/>
      <c r="K19" s="79"/>
      <c r="L19" s="79"/>
    </row>
  </sheetData>
  <mergeCells count="22">
    <mergeCell ref="A1:L1"/>
    <mergeCell ref="A2:L2"/>
    <mergeCell ref="A3:L3"/>
    <mergeCell ref="B5:K5"/>
    <mergeCell ref="B6:L6"/>
    <mergeCell ref="A4:J4"/>
    <mergeCell ref="B10:J10"/>
    <mergeCell ref="K10:L10"/>
    <mergeCell ref="B11:L11"/>
    <mergeCell ref="B12:L12"/>
    <mergeCell ref="B7:L7"/>
    <mergeCell ref="K13:K15"/>
    <mergeCell ref="L13:L15"/>
    <mergeCell ref="B17:D17"/>
    <mergeCell ref="A18:B18"/>
    <mergeCell ref="C18:D18"/>
    <mergeCell ref="A13:A15"/>
    <mergeCell ref="B13:B15"/>
    <mergeCell ref="C13:C15"/>
    <mergeCell ref="D13:D15"/>
    <mergeCell ref="E13:I13"/>
    <mergeCell ref="J13:J15"/>
  </mergeCells>
  <pageMargins left="0.70866141732283472" right="0.11811023622047245" top="0.15748031496062992" bottom="0.15748031496062992" header="0.31496062992125984" footer="0.31496062992125984"/>
  <pageSetup paperSize="9" scale="95" firstPageNumber="13" orientation="landscape" useFirstPageNumber="1" r:id="rId1"/>
  <headerFooter differentOddEven="1">
    <oddFooter>&amp;C&amp;P</oddFooter>
    <evenFooter>&amp;C&amp;P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P21" sqref="P21"/>
    </sheetView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12</vt:i4>
      </vt:variant>
    </vt:vector>
  </HeadingPairs>
  <TitlesOfParts>
    <vt:vector size="26" baseType="lpstr">
      <vt:lpstr>ส่วนที่ 3</vt:lpstr>
      <vt:lpstr>ผ 01 </vt:lpstr>
      <vt:lpstr>ผ02.2ยท 5</vt:lpstr>
      <vt:lpstr>ยท1)</vt:lpstr>
      <vt:lpstr>ยท1.2)</vt:lpstr>
      <vt:lpstr>ผ02.2ยท5.2)</vt:lpstr>
      <vt:lpstr>ยท2.2สารสุข เพิ่มเติม 2.66</vt:lpstr>
      <vt:lpstr>ยท2.5 สคขข. เพิ่มเติม 2.66</vt:lpstr>
      <vt:lpstr>ผ 01. 2</vt:lpstr>
      <vt:lpstr>ผ02.2ยท1</vt:lpstr>
      <vt:lpstr>ยท2.7 เกษตรเพิ่ม 1.66</vt:lpstr>
      <vt:lpstr>ยุทธ 7</vt:lpstr>
      <vt:lpstr>ยท2.2ศึกษา)</vt:lpstr>
      <vt:lpstr>Sheet1</vt:lpstr>
      <vt:lpstr>'ผ 01 '!Print_Titles</vt:lpstr>
      <vt:lpstr>'ผ 01. 2'!Print_Titles</vt:lpstr>
      <vt:lpstr>'ผ02.2ยท 5'!Print_Titles</vt:lpstr>
      <vt:lpstr>ผ02.2ยท1!Print_Titles</vt:lpstr>
      <vt:lpstr>'ผ02.2ยท5.2)'!Print_Titles</vt:lpstr>
      <vt:lpstr>'ยท1)'!Print_Titles</vt:lpstr>
      <vt:lpstr>'ยท1.2)'!Print_Titles</vt:lpstr>
      <vt:lpstr>'ยท2.2ศึกษา)'!Print_Titles</vt:lpstr>
      <vt:lpstr>'ยท2.2สารสุข เพิ่มเติม 2.66'!Print_Titles</vt:lpstr>
      <vt:lpstr>'ยท2.5 สคขข. เพิ่มเติม 2.66'!Print_Titles</vt:lpstr>
      <vt:lpstr>'ยท2.7 เกษตรเพิ่ม 1.66'!Print_Titles</vt:lpstr>
      <vt:lpstr>'ยุทธ 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HP</cp:lastModifiedBy>
  <cp:lastPrinted>2025-04-28T04:21:42Z</cp:lastPrinted>
  <dcterms:created xsi:type="dcterms:W3CDTF">2021-07-19T06:42:53Z</dcterms:created>
  <dcterms:modified xsi:type="dcterms:W3CDTF">2025-04-28T04:24:41Z</dcterms:modified>
</cp:coreProperties>
</file>