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7\เพิมเติม 3.67\New folder\"/>
    </mc:Choice>
  </mc:AlternateContent>
  <xr:revisionPtr revIDLastSave="0" documentId="13_ncr:1_{5DC5663C-89C7-42AA-ABEF-C1802610A706}" xr6:coauthVersionLast="47" xr6:coauthVersionMax="47" xr10:uidLastSave="{00000000-0000-0000-0000-000000000000}"/>
  <bookViews>
    <workbookView xWindow="-108" yWindow="-108" windowWidth="23256" windowHeight="12456" tabRatio="937" firstSheet="1" activeTab="15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1ศึกษา)" sheetId="15" r:id="rId7"/>
    <sheet name="ยท2.6เพิ่ม 2.66" sheetId="10" r:id="rId8"/>
    <sheet name="ยท2.2สารสุข เพิ่มเติม 2.66" sheetId="18" state="hidden" r:id="rId9"/>
    <sheet name="ยท2.5 สคขข. เพิ่มเติม 2.66" sheetId="14" state="hidden" r:id="rId10"/>
    <sheet name="ผ 01. 2" sheetId="39" r:id="rId11"/>
    <sheet name="ผ02.2ยท1" sheetId="38" r:id="rId12"/>
    <sheet name="ยท2.7 เกษตรเพิ่ม 1.66" sheetId="37" state="hidden" r:id="rId13"/>
    <sheet name="ยุทธ 7" sheetId="40" state="hidden" r:id="rId14"/>
    <sheet name="ยท2.2ศึกษา)" sheetId="42" state="hidden" r:id="rId15"/>
    <sheet name="ครุภัณฑ์" sheetId="13" r:id="rId16"/>
    <sheet name="Sheet1" sheetId="34" r:id="rId17"/>
  </sheets>
  <externalReferences>
    <externalReference r:id="rId18"/>
  </externalReferences>
  <definedNames>
    <definedName name="_xlnm.Print_Titles" localSheetId="15">ครุภัณฑ์!$A:$K,ครุภัณฑ์!$2:$8</definedName>
    <definedName name="_xlnm.Print_Titles" localSheetId="1">'ผ 01 '!$A:$M,'ผ 01 '!$1:$7</definedName>
    <definedName name="_xlnm.Print_Titles" localSheetId="10">'ผ 01. 2'!$A:$M,'ผ 01. 2'!$2:$9</definedName>
    <definedName name="_xlnm.Print_Titles" localSheetId="2">'ผ02.2ยท 5'!$A:$L,'ผ02.2ยท 5'!$8:$15</definedName>
    <definedName name="_xlnm.Print_Titles" localSheetId="11">'ผ02.2ยท1'!$A:$L,'ผ02.2ยท1'!$8:$15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6">'ยท2.1ศึกษา)'!$A:$L,'ยท2.1ศึกษา)'!$7:$14</definedName>
    <definedName name="_xlnm.Print_Titles" localSheetId="14">'ยท2.2ศึกษา)'!$A:$L,'ยท2.2ศึกษา)'!$8:$15</definedName>
    <definedName name="_xlnm.Print_Titles" localSheetId="8">'ยท2.2สารสุข เพิ่มเติม 2.66'!$A:$L,'ยท2.2สารสุข เพิ่มเติม 2.66'!$7:$14</definedName>
    <definedName name="_xlnm.Print_Titles" localSheetId="9">'ยท2.5 สคขข. เพิ่มเติม 2.66'!$A:$L,'ยท2.5 สคขข. เพิ่มเติม 2.66'!$7:$14</definedName>
    <definedName name="_xlnm.Print_Titles" localSheetId="7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20" l="1"/>
  <c r="F17" i="20"/>
  <c r="F18" i="20" s="1"/>
  <c r="G17" i="20"/>
  <c r="G18" i="20" s="1"/>
  <c r="K14" i="20"/>
  <c r="J14" i="20"/>
  <c r="I14" i="20"/>
  <c r="H14" i="20"/>
  <c r="E14" i="20"/>
  <c r="D14" i="20"/>
  <c r="C14" i="20"/>
  <c r="B14" i="20"/>
  <c r="K13" i="39" l="1"/>
  <c r="K16" i="20"/>
  <c r="K17" i="20" s="1"/>
  <c r="J16" i="20"/>
  <c r="J17" i="20" s="1"/>
  <c r="I16" i="20"/>
  <c r="I17" i="20" s="1"/>
  <c r="H16" i="20"/>
  <c r="H17" i="20" s="1"/>
  <c r="E16" i="20"/>
  <c r="E17" i="20" s="1"/>
  <c r="D16" i="20"/>
  <c r="D17" i="20" s="1"/>
  <c r="C16" i="20"/>
  <c r="C17" i="20" s="1"/>
  <c r="B16" i="20"/>
  <c r="B17" i="20" s="1"/>
  <c r="H20" i="38" l="1"/>
  <c r="H12" i="39" s="1"/>
  <c r="G17" i="15" l="1"/>
  <c r="F14" i="20" s="1"/>
  <c r="G16" i="15"/>
  <c r="G14" i="20" s="1"/>
  <c r="H22" i="5"/>
  <c r="I22" i="5"/>
  <c r="H18" i="42"/>
  <c r="I18" i="42"/>
  <c r="G18" i="42"/>
  <c r="H17" i="42"/>
  <c r="I17" i="42"/>
  <c r="G17" i="42"/>
  <c r="F18" i="42"/>
  <c r="E18" i="42"/>
  <c r="F17" i="42"/>
  <c r="E17" i="42"/>
  <c r="E19" i="38"/>
  <c r="G19" i="38"/>
  <c r="G12" i="39" s="1"/>
  <c r="G13" i="39" s="1"/>
  <c r="H19" i="38"/>
  <c r="I12" i="39" s="1"/>
  <c r="I13" i="39" s="1"/>
  <c r="I19" i="38"/>
  <c r="K12" i="39" s="1"/>
  <c r="E16" i="15"/>
  <c r="F16" i="15"/>
  <c r="H16" i="15"/>
  <c r="I16" i="15"/>
  <c r="E17" i="15"/>
  <c r="F17" i="15"/>
  <c r="H17" i="15"/>
  <c r="I17" i="15"/>
  <c r="L14" i="20" l="1"/>
  <c r="M14" i="20"/>
  <c r="F21" i="5"/>
  <c r="G21" i="5"/>
  <c r="H21" i="5"/>
  <c r="I21" i="5"/>
  <c r="E21" i="5"/>
  <c r="F12" i="13"/>
  <c r="G12" i="13"/>
  <c r="F13" i="13"/>
  <c r="G13" i="13"/>
  <c r="F19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0" i="38"/>
  <c r="G20" i="38"/>
  <c r="G19" i="24"/>
  <c r="G18" i="24"/>
  <c r="G19" i="37"/>
  <c r="H19" i="37"/>
  <c r="I19" i="37"/>
  <c r="F19" i="37"/>
  <c r="E12" i="39"/>
  <c r="E13" i="39" s="1"/>
  <c r="I20" i="40" l="1"/>
  <c r="H20" i="40"/>
  <c r="G20" i="40"/>
  <c r="E20" i="40"/>
  <c r="I19" i="40"/>
  <c r="H19" i="40"/>
  <c r="G19" i="40"/>
  <c r="E19" i="40"/>
  <c r="F12" i="39"/>
  <c r="F13" i="39" s="1"/>
  <c r="G22" i="5"/>
  <c r="F10" i="20" s="1"/>
  <c r="F11" i="20" l="1"/>
  <c r="F23" i="30"/>
  <c r="G23" i="30"/>
  <c r="H23" i="30"/>
  <c r="I23" i="30"/>
  <c r="F22" i="30"/>
  <c r="G22" i="30"/>
  <c r="H22" i="30"/>
  <c r="I22" i="30"/>
  <c r="E22" i="30"/>
  <c r="E23" i="30"/>
  <c r="F22" i="5" l="1"/>
  <c r="E16" i="10" l="1"/>
  <c r="F16" i="10"/>
  <c r="G16" i="10"/>
  <c r="G16" i="20" s="1"/>
  <c r="H16" i="10"/>
  <c r="I16" i="10"/>
  <c r="E17" i="10"/>
  <c r="F17" i="10"/>
  <c r="G17" i="10"/>
  <c r="F16" i="20" s="1"/>
  <c r="H17" i="10"/>
  <c r="I17" i="10"/>
  <c r="M17" i="20" l="1"/>
  <c r="M16" i="20"/>
  <c r="L16" i="20"/>
  <c r="I20" i="38"/>
  <c r="D12" i="39"/>
  <c r="D13" i="39" s="1"/>
  <c r="E20" i="38"/>
  <c r="L17" i="20" l="1"/>
  <c r="G18" i="37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C12" i="39" l="1"/>
  <c r="H13" i="39"/>
  <c r="J12" i="39"/>
  <c r="J13" i="39" s="1"/>
  <c r="E22" i="5"/>
  <c r="B10" i="20" l="1"/>
  <c r="B12" i="39"/>
  <c r="M12" i="39"/>
  <c r="M13" i="39" s="1"/>
  <c r="C13" i="39"/>
  <c r="E19" i="37"/>
  <c r="L12" i="39" l="1"/>
  <c r="L13" i="39" s="1"/>
  <c r="B13" i="39"/>
  <c r="D10" i="20" l="1"/>
  <c r="H10" i="20"/>
  <c r="H18" i="20" s="1"/>
  <c r="J10" i="20"/>
  <c r="J18" i="20" s="1"/>
  <c r="C10" i="20"/>
  <c r="E10" i="20"/>
  <c r="G10" i="20"/>
  <c r="I10" i="20"/>
  <c r="I18" i="20" s="1"/>
  <c r="K10" i="20"/>
  <c r="K18" i="20" s="1"/>
  <c r="D11" i="20" l="1"/>
  <c r="D18" i="20" s="1"/>
  <c r="F17" i="18" l="1"/>
  <c r="G17" i="18"/>
  <c r="H17" i="18"/>
  <c r="I17" i="18"/>
  <c r="E17" i="18"/>
  <c r="F17" i="14" l="1"/>
  <c r="G17" i="14"/>
  <c r="H17" i="14"/>
  <c r="I17" i="14"/>
  <c r="E17" i="14"/>
  <c r="F16" i="14"/>
  <c r="G16" i="14"/>
  <c r="H16" i="14"/>
  <c r="I16" i="14"/>
  <c r="E16" i="14"/>
  <c r="J11" i="20" l="1"/>
  <c r="H11" i="20"/>
  <c r="B11" i="20"/>
  <c r="B18" i="20" s="1"/>
  <c r="M10" i="20"/>
  <c r="L10" i="20"/>
  <c r="I11" i="20" l="1"/>
  <c r="K11" i="20"/>
  <c r="G11" i="20"/>
  <c r="E11" i="20"/>
  <c r="E18" i="20" s="1"/>
  <c r="L11" i="20"/>
  <c r="L18" i="20" s="1"/>
  <c r="M11" i="20" l="1"/>
  <c r="C11" i="20"/>
  <c r="C18" i="20" s="1"/>
</calcChain>
</file>

<file path=xl/sharedStrings.xml><?xml version="1.0" encoding="utf-8"?>
<sst xmlns="http://schemas.openxmlformats.org/spreadsheetml/2006/main" count="761" uniqueCount="290">
  <si>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</si>
  <si>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</si>
  <si>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</si>
  <si>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</si>
  <si>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</si>
  <si>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</si>
  <si>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</si>
  <si>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</si>
  <si>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</si>
  <si>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</si>
  <si>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</si>
  <si>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</si>
  <si>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</si>
  <si>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</si>
  <si>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</si>
  <si>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</si>
  <si>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</si>
  <si>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</si>
  <si>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</si>
  <si>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</si>
  <si>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</si>
  <si>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</si>
  <si>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</si>
  <si>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</si>
  <si>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</si>
  <si>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</si>
  <si>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</si>
  <si>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</si>
  <si>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</si>
  <si>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</si>
  <si>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</si>
  <si>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</si>
  <si>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</si>
  <si>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</si>
  <si>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</si>
  <si>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</si>
  <si>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</si>
  <si>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</si>
  <si>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</si>
  <si>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</si>
  <si>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</si>
  <si>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</si>
  <si>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</si>
  <si>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</si>
  <si>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</si>
  <si>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</si>
  <si>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</si>
  <si>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</si>
  <si>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</si>
  <si>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</si>
  <si>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</si>
  <si>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</si>
  <si>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</si>
  <si>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</si>
  <si>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</si>
  <si>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</si>
  <si>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</si>
  <si>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</si>
  <si>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</si>
  <si>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</si>
  <si>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</si>
  <si>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</si>
  <si>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</si>
  <si>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</si>
  <si>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</si>
  <si>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</si>
  <si>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</si>
  <si>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</si>
  <si>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</si>
  <si>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</si>
  <si>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</si>
  <si>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</si>
  <si>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</si>
  <si>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</si>
  <si>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</si>
  <si>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</si>
  <si>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</si>
  <si>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</si>
  <si>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</si>
  <si>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</si>
  <si>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</si>
  <si>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</si>
  <si>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</si>
  <si>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</si>
  <si>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</si>
  <si>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</si>
  <si>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</si>
  <si>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</si>
  <si>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</si>
  <si>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</si>
  <si>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</si>
  <si>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</si>
  <si>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</si>
  <si>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</si>
  <si>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</si>
  <si>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</si>
  <si>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</si>
  <si>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</si>
  <si>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</si>
  <si>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</si>
  <si>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</si>
  <si>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</si>
  <si>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</si>
  <si>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</si>
  <si>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</si>
  <si>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</si>
  <si>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</si>
  <si>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</si>
  <si>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</si>
  <si>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</si>
  <si>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</si>
  <si>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</si>
  <si>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</si>
  <si>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</si>
  <si>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</si>
  <si>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</si>
  <si>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</si>
  <si>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</si>
  <si>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</si>
  <si>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</si>
  <si>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</si>
  <si>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</si>
  <si>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</si>
  <si>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</si>
  <si>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</si>
  <si>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</si>
  <si>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</si>
  <si>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</si>
  <si>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</si>
  <si>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</si>
  <si>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</si>
  <si>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</si>
  <si>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</si>
  <si>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</si>
  <si>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</si>
  <si>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</si>
  <si>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</si>
  <si>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</si>
  <si>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</si>
  <si>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</si>
  <si>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</si>
  <si>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</si>
  <si>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</si>
  <si>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</si>
  <si>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</si>
  <si>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</si>
  <si>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</si>
  <si>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</si>
  <si>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</si>
  <si>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</si>
  <si>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</si>
  <si>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</si>
  <si>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</si>
  <si>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</si>
  <si>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</si>
  <si>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</si>
  <si>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</si>
  <si>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</si>
  <si>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</si>
  <si>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</si>
  <si>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</si>
  <si>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</si>
  <si>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</si>
  <si>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</si>
  <si>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</si>
  <si>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</si>
  <si>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</si>
  <si>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</si>
  <si>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</si>
  <si>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</si>
  <si>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</si>
  <si>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</si>
  <si>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</si>
  <si>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</si>
  <si>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</si>
  <si>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</si>
  <si>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</si>
  <si>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</si>
  <si>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</si>
  <si>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</si>
  <si>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</si>
  <si>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</si>
  <si>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</si>
  <si>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</si>
  <si>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</si>
  <si>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</si>
  <si>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</si>
  <si>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</si>
  <si>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</si>
  <si>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</si>
  <si>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</si>
  <si>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</si>
  <si>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</si>
  <si>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</si>
  <si>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</si>
  <si>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</si>
  <si>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</si>
  <si>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</si>
  <si>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</si>
  <si>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</si>
  <si>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</si>
  <si>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</si>
  <si>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</si>
  <si>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</si>
  <si>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</si>
  <si>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</si>
  <si>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</si>
  <si>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</si>
  <si>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</si>
  <si>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</si>
  <si>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</si>
  <si>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</si>
  <si>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</si>
  <si>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</si>
  <si>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</si>
  <si>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</si>
  <si>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</si>
  <si>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</si>
  <si>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</si>
  <si>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</si>
  <si>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</si>
  <si>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</si>
  <si>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</si>
  <si>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</si>
  <si>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</si>
  <si>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แบบ ผ 02</t>
  </si>
  <si>
    <t xml:space="preserve">                   (3)  แผนงานสาธารณสุข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</si>
  <si>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</si>
  <si>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</si>
  <si>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</si>
  <si>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</si>
  <si>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</si>
  <si>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</si>
  <si>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แผนพัฒนาท้องถิ่น (พ.ศ. 2566-2570) เพิ่มเติม ครั้งที่ 2/2567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</si>
  <si>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</si>
  <si>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>ยุทธศาสตร์ที่ 2 การพัฒนาด้านคุณภาพชีวิต</t>
  </si>
  <si>
    <t>โครงการส่งเสริมการจ้างงานคนพิการเชิงสังคม</t>
  </si>
  <si>
    <t>กองการศึกษาฯ (เงินอุดหนุนเฉพาะกิจ)</t>
  </si>
  <si>
    <t>แบบ ผ 02/2</t>
  </si>
  <si>
    <t>โครงการก่อสร้างสนามจักรยานขาไถ Balance Bike</t>
  </si>
  <si>
    <t xml:space="preserve"> - สนามจักรยานขาไถ 1 สนาม ฯลฯ</t>
  </si>
  <si>
    <r>
      <t xml:space="preserve"> - ก่อสร้างสนามจักรยานขาไถ Balance Bike</t>
    </r>
    <r>
      <rPr>
        <sz val="16"/>
        <color theme="1"/>
        <rFont val="TH SarabunPSK"/>
        <family val="2"/>
      </rPr>
      <t xml:space="preserve"> ขนาด 40*40 ม.หรือตามแบบที่กำหนด </t>
    </r>
  </si>
  <si>
    <t>สนามจักรยานขาไถ</t>
  </si>
  <si>
    <t xml:space="preserve"> - สนามจักรยานขาไถและนักเรียนมีพะฒนาการเหมาะสมตามวัย</t>
  </si>
  <si>
    <t>คนพิการ จำนวน 2 คน</t>
  </si>
  <si>
    <t xml:space="preserve">คนพิการในพื้นที่มีงานทำ สามารถทำให้คุณภาพชีวิตดีขึ้น      </t>
  </si>
  <si>
    <t xml:space="preserve"> - เพื่อพัฒนาคุณภาพชีวิตคนพิการตำบลในควน  </t>
  </si>
  <si>
    <t>- จ้างงานคนพิการ จำนวน 2 คน ฯ</t>
  </si>
  <si>
    <t xml:space="preserve">                       (4) แผนงานสังคมสงเคราะห์</t>
  </si>
  <si>
    <t>แผนพัฒนาท้องถิ่น (พ.ศ. 2566-2570) เพิ่มเติม ครั้งที่ 3/2567</t>
  </si>
  <si>
    <t xml:space="preserve">                                                                                                                                            </t>
  </si>
  <si>
    <t>โครงการบุกเบิกถนนลูกรังหรือหินผุสายควนบ้า - ท่าขนุน หมู่ที่ 10</t>
  </si>
  <si>
    <t>- เพื่อให้ประชาชนได้มีถนนใช้ในการคมนาคมได้สะดวกรวดเร็ว       - เพื่อความปลอดภัยในการใช้รถใช้ถนนในการเดินทาง</t>
  </si>
  <si>
    <t>โครงการก่อสร้างถนน     แอสฟัลท์ติกคอนกรีตสาย   ท่าคลองออก หมู่ที่ 3</t>
  </si>
  <si>
    <t>แผนงานสร้างความเข็มแข็งของชุมชน</t>
  </si>
  <si>
    <t>กลยุทธ์ที่ 2.3 การส่งเสริมคุณภาพชีวิตและการแก้ไขปัญหาสังคม</t>
  </si>
  <si>
    <t xml:space="preserve">                กลยุทธ์ที่ 2.3 การส่งเสริมคุณภาพชีวิตและการแก้ไขปัญหาสังคม</t>
  </si>
  <si>
    <t xml:space="preserve">               แผนงานสร้างความเข็มแข็งของชุมชน</t>
  </si>
  <si>
    <t>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</si>
  <si>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โครงการปรับปรุงผิวจราจรถนนแอสฟัลท์ติกคอนกรีต  สายห้วยด้วน - โคกมะพร้าวหมู่ที่ 2,9</t>
  </si>
  <si>
    <t xml:space="preserve">- บุกเบิกถนนลูกรังหรือหินผุ ขนาดกว้าง 5.00  เมตร ระยะทาง 850.00 เมตร หนา 0.25 เมตรหรือมีพื้นที่ไม่น้อยกว่า4,250 ตร.ม.ฯลฯ พร้อมวางท่อระบายน้ำ ขนาดเส้นผ่าศูนย์กลาง 0.60 เมตร จำนวน 7 เมตร                                          </t>
  </si>
  <si>
    <t>โครงการบุกเบิกถนนลูกรังหรือหินผุสายหนานปู -   นาติงน้อย - ห้วยลึก หมู่ที่ 2</t>
  </si>
  <si>
    <t>- บุกเบิกถนนลูกรังหรือหินผุ ขนาดกว้าง 4.00  เมตร ระยะทาง 950.00 เมตร หนา 0.25 เมตรหรือมีพื้นที่ไม่น้อยกว่า 3,800 ตร.ม.ฯลฯ พร้อมวางท่อระบายน้ำ ขนาดเส้นผ่าศูนย์กลาง 0.60 เมตร จำนวน 13 เมตร ท่อขนาดเส้นผ่าศูนย์กลาง 0.80 เมตร จำนวน 7 เมตรและขนาดเส้นผ่าศูนย์กลาง 1.00 เมตร จำนวน 7 เมตร</t>
  </si>
  <si>
    <t>โครงการก่อสร้างถนนคอนกรีตเสริมเหล็ก      สายในควน - ท่านาหัวนอน หมู่ที่ 7</t>
  </si>
  <si>
    <t>- ก่อสร้างถนนคอนกรีตเสริมเหล็ก ขนาดกว้าง 4.00 เมตร ระยะทาง 185.00 เมตร หนา 0.15 เมตร หรือมีพื้นที่ไม่น้อยกว่า 740 ตร.ม. ฯลฯ</t>
  </si>
  <si>
    <t>โครงการก่อสร้างถนนคอนกรีตเสริมเหล็ก      สายต้นเมา - โรงพระ หมู่ที่ 4</t>
  </si>
  <si>
    <t>- ก่อสร้างถนนคอนกรีตเสริมเหล็ก ขนาดกว้าง 3.00 - 4.00 เมตร ระยะทาง 220.00 เมตร หนา 0.15 เมตร หรือมีพื้นที่ไม่น้อยกว่า 750 ตร.ม. ฯลฯ</t>
  </si>
  <si>
    <t>- ก่อสร้างถนนแอสฟัลท์ติกคอนกรีตขนาดกว้าง 5.00 เมตร ระยะทาง 1,345.00 เมตร หนา 0.05 เมตร หรือมีพื้นที่ไม่น้อยกว่า 6,725 ตร.ม. ฯลฯ</t>
  </si>
  <si>
    <t>โครงการปรับปรุง      ต่อเติม อาคารศูนย์พัฒนาคุณภาพชีวิตและส่งเสริมอาชีพผู้สูงอายุ (ศพอส.) ตำบลในควน</t>
  </si>
  <si>
    <t>ศูนย์ฯ มีประสิทธิภาพในการดำเนินงานเพิ่มขึ้น</t>
  </si>
  <si>
    <t xml:space="preserve"> - ค่าจัดซื้อโทรทัศน์ แอล อี ดี (LED T) แบบ Smart TV ระดับความละเอียดจอภาพ 3840x2160 พิกเซล ขนาด 70 นิ้ว จำนวน 1 เครื่อง</t>
  </si>
  <si>
    <t>ครุภัณฑ์โฆษณาและเผยแพร่</t>
  </si>
  <si>
    <t>กลยุทธ์ที่ 2.1 การส่งเสริมการศึกษาและนันทนาการ</t>
  </si>
  <si>
    <t xml:space="preserve"> แผนงานการศึกษา</t>
  </si>
  <si>
    <t>โครงการปรับปรุงต่อเติมอาคารห้องเก็บพัสดุส่วนโยธา</t>
  </si>
  <si>
    <t>โครงการปรับปรุง ต่อเติมอาคารศูนย์สารสนเทศ</t>
  </si>
  <si>
    <t>ทำให้เกิดประสิทธิภาพในการปฏิบัติราชการและการเก็บเอกสารและพัสดุ</t>
  </si>
  <si>
    <t>- ปรับปรุงผิวจราจรพาราแอสฟัลท์ติกคอนกรีต ขนาดกว้าง 5.00- 7.00  เมตร ระยะทาง 1,185.00 เมตร หนา 0.05 เมตรหรือมีพื้นที่ไม่น้อยกว่า 8,295 ตร.ม.ฯลฯ</t>
  </si>
  <si>
    <t>โครงการปรับปรุงผิวจราจรพาราแอสฟัลท์ติกคอนกรีตสายทุ่งหนองแห้ง - ในควน (ตง.ถ.61 - 001) หมู่ที่ 1,9,7 (ช่วงที่ 2 )</t>
  </si>
  <si>
    <t>- ปรับปรุงผิวจราจรถนนแอสฟัลท์ติกคอนกรีต ขนาดกว้าง 5.00 - 7.00  เมตร ระยะทาง 805.00เมตร หนา 0.05เมตร หรือมีพื้นที่ไม่น้อยกว่า 4,025 ตร.ม.ฯลฯ</t>
  </si>
  <si>
    <t>-  ปรับปรุงอาคารขนาดกว้าง 4.00 x 15.00 เมตรและต่อเติมอาคารขนาด 1.50 x 15.00 เมตร หรือมีพื้นที่ไม่น้อยกว่า 82.5 ตร.ม. ฯลฯ</t>
  </si>
  <si>
    <t>ประสิทธิภาพในการปฏิบัติราชการและการบริการประชาชนเพิ่มมากขึ้น</t>
  </si>
  <si>
    <t>- การปฏิบัติราชการมีประสิทธิภาพเพิ่มขึ้น                - ประชาชนได้รับการอำนวยความสะดวกที่ดีขึ้น ฯ</t>
  </si>
  <si>
    <t xml:space="preserve">  - เพื่อเพิ่มพื้นที่ใช้ ในการปฏิบัติงานของกองการศึกษาฯ    - เพื่อเพิ่มประสิทธิภาพในการทำงานและเพิ่มความสามารถของศูนย์เพื่อบริการของประชาชน ฯลฯ</t>
  </si>
  <si>
    <t xml:space="preserve"> - มีพื้นที่ใช้ในการปฏิบัติงานของกองการศึกษาและอำนวยความสะดวกในการบริการประชาชนเพิ่มขึ้น ฯ</t>
  </si>
  <si>
    <t xml:space="preserve"> - เพื่อให้ศูนย์ฯ มีความสะดวกในการดำเนินกิจกรรม                     - เพื่อใช้ในการเก็บเอกสารและทรัพย์สินของส่วนราชการ ฯ</t>
  </si>
  <si>
    <t xml:space="preserve"> - ต่อเติมห้องเก็บเอกสารและพัสดุ ขนาดพื้นที่กว้าง 4x4 เมตร จำนวน 2 ห้อง ฯลฯ</t>
  </si>
  <si>
    <t>ปรับปรุงต่อเติมอาคาร ศพอส. ขนาดกว้าง 4x4 เมตร จำนวน 2 ห้อง ฯลฯ</t>
  </si>
  <si>
    <t xml:space="preserve"> - มีความสะดวกในการดำเนินกิจกรรมของศูนย์ และองค์กรชุมชน และมีความปลอดภัยในการเก็บรักษาทรัพย์สินของศูนย์และทรัพย์สินทางราชการ ฯ</t>
  </si>
  <si>
    <t xml:space="preserve">- เพื่อปรับปรุงต่อเติมอาคารห้องเก็บพัสดุส่วนโยธาเป็นอาคารปฏิบัติราชการกองช่าง(ชั่วคราว) และการจัดเก็บเอกสารและทรัพย์สิน                     - เพื่อเพิ่มประสิทธิภาพในการปฏิบัติงานและอำนวยความสะดวกให้กับประชาชนที่มาติดต่อราชการ ฯลฯ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</si>
</sst>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6"/>
      <color indexed="8"/>
      <name val="TH SarabunPSK"/>
      <family val="2"/>
    </font>
    <font>
      <sz val="14.5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name val="TH SarabunIT๙"/>
      <family val="2"/>
    </font>
    <font>
      <b/>
      <u/>
      <sz val="15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75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0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4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0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4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8" xfId="0" applyNumberFormat="1" applyFont="1" applyBorder="1"/>
    <xf numFmtId="61" fontId="29" fillId="0" borderId="18" xfId="0" applyNumberFormat="1" applyFont="1" applyBorder="1"/>
    <xf numFmtId="61" fontId="29" fillId="0" borderId="2" xfId="0" applyNumberFormat="1" applyFont="1" applyBorder="1"/>
    <xf numFmtId="61" fontId="22" fillId="4" borderId="16" xfId="0" applyNumberFormat="1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3" fontId="13" fillId="4" borderId="16" xfId="0" applyNumberFormat="1" applyFont="1" applyFill="1" applyBorder="1" applyAlignment="1">
      <alignment horizontal="center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9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33" fillId="0" borderId="1" xfId="0" applyFont="1" applyBorder="1" applyAlignment="1">
      <alignment vertical="top" wrapText="1"/>
    </xf>
    <xf numFmtId="0" fontId="34" fillId="0" borderId="0" xfId="0" applyFont="1"/>
    <xf numFmtId="0" fontId="13" fillId="0" borderId="1" xfId="0" applyFont="1" applyBorder="1" applyAlignment="1">
      <alignment horizontal="center"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187" fontId="36" fillId="0" borderId="1" xfId="3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left" vertical="top" wrapText="1"/>
    </xf>
    <xf numFmtId="187" fontId="37" fillId="0" borderId="1" xfId="6" applyNumberFormat="1" applyFont="1" applyBorder="1" applyAlignment="1">
      <alignment horizontal="center" vertical="top" wrapText="1"/>
    </xf>
    <xf numFmtId="187" fontId="37" fillId="0" borderId="1" xfId="6" applyNumberFormat="1" applyFont="1" applyBorder="1" applyAlignment="1">
      <alignment horizontal="left" vertical="top" wrapText="1"/>
    </xf>
    <xf numFmtId="49" fontId="37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8" fillId="0" borderId="0" xfId="0" applyFont="1" applyAlignment="1">
      <alignment horizontal="left" vertical="center"/>
    </xf>
    <xf numFmtId="0" fontId="39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left" vertical="top" wrapText="1"/>
    </xf>
    <xf numFmtId="187" fontId="42" fillId="0" borderId="1" xfId="3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44" fillId="0" borderId="14" xfId="0" applyFont="1" applyBorder="1" applyAlignment="1">
      <alignment horizontal="left" vertical="top" wrapText="1"/>
    </xf>
    <xf numFmtId="0" fontId="43" fillId="0" borderId="14" xfId="0" applyFont="1" applyBorder="1" applyAlignment="1">
      <alignment vertical="top" wrapText="1"/>
    </xf>
    <xf numFmtId="49" fontId="42" fillId="0" borderId="14" xfId="0" applyNumberFormat="1" applyFont="1" applyBorder="1" applyAlignment="1">
      <alignment horizontal="left" vertical="top" wrapText="1"/>
    </xf>
    <xf numFmtId="187" fontId="42" fillId="0" borderId="14" xfId="3" applyNumberFormat="1" applyFont="1" applyBorder="1" applyAlignment="1">
      <alignment horizontal="center" vertical="top" wrapText="1"/>
    </xf>
    <xf numFmtId="49" fontId="42" fillId="0" borderId="14" xfId="0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187" fontId="33" fillId="0" borderId="1" xfId="3" applyNumberFormat="1" applyFont="1" applyBorder="1" applyAlignment="1">
      <alignment horizontal="center" vertical="top" wrapText="1"/>
    </xf>
    <xf numFmtId="49" fontId="33" fillId="0" borderId="1" xfId="0" applyNumberFormat="1" applyFont="1" applyBorder="1" applyAlignment="1">
      <alignment horizontal="left" vertical="top" wrapText="1"/>
    </xf>
    <xf numFmtId="49" fontId="33" fillId="0" borderId="1" xfId="0" applyNumberFormat="1" applyFont="1" applyBorder="1" applyAlignment="1">
      <alignment horizontal="center" vertical="top" wrapText="1"/>
    </xf>
    <xf numFmtId="0" fontId="37" fillId="0" borderId="9" xfId="0" applyFont="1" applyBorder="1" applyAlignment="1">
      <alignment vertical="top" wrapText="1"/>
    </xf>
    <xf numFmtId="0" fontId="19" fillId="4" borderId="5" xfId="3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top" wrapText="1"/>
    </xf>
    <xf numFmtId="3" fontId="19" fillId="7" borderId="6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top" wrapText="1"/>
    </xf>
    <xf numFmtId="0" fontId="37" fillId="0" borderId="7" xfId="0" applyFont="1" applyBorder="1" applyAlignment="1">
      <alignment vertical="top" wrapText="1"/>
    </xf>
    <xf numFmtId="0" fontId="46" fillId="0" borderId="9" xfId="0" applyFont="1" applyBorder="1" applyAlignment="1">
      <alignment vertical="top" wrapText="1"/>
    </xf>
    <xf numFmtId="49" fontId="33" fillId="0" borderId="12" xfId="0" applyNumberFormat="1" applyFont="1" applyBorder="1" applyAlignment="1">
      <alignment horizontal="left" vertical="top" wrapText="1"/>
    </xf>
    <xf numFmtId="0" fontId="46" fillId="0" borderId="14" xfId="0" applyFont="1" applyBorder="1" applyAlignment="1">
      <alignment vertical="top" wrapText="1"/>
    </xf>
    <xf numFmtId="49" fontId="33" fillId="0" borderId="14" xfId="0" applyNumberFormat="1" applyFont="1" applyBorder="1" applyAlignment="1">
      <alignment horizontal="center" vertical="top" wrapText="1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40" fillId="0" borderId="6" xfId="0" applyFont="1" applyBorder="1" applyAlignment="1">
      <alignment vertical="top" wrapText="1"/>
    </xf>
    <xf numFmtId="187" fontId="40" fillId="0" borderId="6" xfId="3" applyNumberFormat="1" applyFont="1" applyBorder="1" applyAlignment="1">
      <alignment horizontal="left" vertical="top" wrapText="1"/>
    </xf>
    <xf numFmtId="187" fontId="40" fillId="0" borderId="6" xfId="3" applyNumberFormat="1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" fontId="47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left" vertical="top" wrapText="1"/>
    </xf>
    <xf numFmtId="187" fontId="32" fillId="0" borderId="1" xfId="3" applyNumberFormat="1" applyFont="1" applyBorder="1" applyAlignment="1">
      <alignment horizontal="center" vertical="top" wrapText="1"/>
    </xf>
    <xf numFmtId="187" fontId="15" fillId="0" borderId="1" xfId="6" quotePrefix="1" applyNumberFormat="1" applyFont="1" applyBorder="1" applyAlignment="1">
      <alignment horizontal="center" vertical="top"/>
    </xf>
    <xf numFmtId="61" fontId="22" fillId="0" borderId="19" xfId="0" applyNumberFormat="1" applyFont="1" applyBorder="1"/>
    <xf numFmtId="0" fontId="13" fillId="0" borderId="19" xfId="0" applyFont="1" applyBorder="1" applyAlignment="1">
      <alignment horizontal="center"/>
    </xf>
    <xf numFmtId="3" fontId="13" fillId="0" borderId="19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vertical="top" wrapText="1"/>
    </xf>
    <xf numFmtId="3" fontId="48" fillId="0" borderId="1" xfId="0" applyNumberFormat="1" applyFont="1" applyBorder="1" applyAlignment="1">
      <alignment horizontal="center" vertical="top" wrapText="1"/>
    </xf>
    <xf numFmtId="61" fontId="22" fillId="4" borderId="16" xfId="0" applyNumberFormat="1" applyFont="1" applyFill="1" applyBorder="1" applyAlignment="1">
      <alignment horizontal="center" vertical="top"/>
    </xf>
    <xf numFmtId="0" fontId="19" fillId="4" borderId="16" xfId="0" applyFont="1" applyFill="1" applyBorder="1" applyAlignment="1">
      <alignment horizontal="center" vertical="top"/>
    </xf>
    <xf numFmtId="3" fontId="19" fillId="4" borderId="16" xfId="0" applyNumberFormat="1" applyFont="1" applyFill="1" applyBorder="1" applyAlignment="1">
      <alignment horizontal="center" vertical="top"/>
    </xf>
    <xf numFmtId="187" fontId="19" fillId="4" borderId="16" xfId="1" applyNumberFormat="1" applyFont="1" applyFill="1" applyBorder="1" applyAlignment="1">
      <alignment horizontal="center" vertical="top"/>
    </xf>
    <xf numFmtId="0" fontId="13" fillId="0" borderId="20" xfId="0" applyFont="1" applyBorder="1"/>
    <xf numFmtId="49" fontId="15" fillId="0" borderId="1" xfId="0" applyNumberFormat="1" applyFont="1" applyBorder="1" applyAlignment="1">
      <alignment horizontal="center" vertical="top" wrapText="1"/>
    </xf>
    <xf numFmtId="0" fontId="49" fillId="0" borderId="3" xfId="0" applyFont="1" applyBorder="1" applyAlignment="1">
      <alignment vertical="top" wrapText="1"/>
    </xf>
    <xf numFmtId="0" fontId="50" fillId="0" borderId="3" xfId="0" applyFont="1" applyBorder="1" applyAlignment="1">
      <alignment vertical="top" wrapText="1"/>
    </xf>
    <xf numFmtId="0" fontId="32" fillId="0" borderId="1" xfId="0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center" vertical="top" wrapText="1"/>
    </xf>
    <xf numFmtId="187" fontId="19" fillId="4" borderId="16" xfId="1" applyNumberFormat="1" applyFont="1" applyFill="1" applyBorder="1" applyAlignment="1">
      <alignment horizontal="right" vertical="top"/>
    </xf>
    <xf numFmtId="0" fontId="13" fillId="0" borderId="20" xfId="0" applyFont="1" applyBorder="1" applyAlignment="1">
      <alignment horizontal="right" vertical="center"/>
    </xf>
    <xf numFmtId="61" fontId="22" fillId="4" borderId="6" xfId="0" applyNumberFormat="1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3" fontId="13" fillId="4" borderId="6" xfId="0" applyNumberFormat="1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3" fontId="13" fillId="4" borderId="20" xfId="0" applyNumberFormat="1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3" fontId="13" fillId="3" borderId="2" xfId="0" applyNumberFormat="1" applyFont="1" applyFill="1" applyBorder="1" applyAlignment="1">
      <alignment horizontal="center"/>
    </xf>
    <xf numFmtId="3" fontId="13" fillId="3" borderId="18" xfId="0" applyNumberFormat="1" applyFont="1" applyFill="1" applyBorder="1" applyAlignment="1">
      <alignment horizontal="center"/>
    </xf>
    <xf numFmtId="3" fontId="13" fillId="3" borderId="19" xfId="0" applyNumberFormat="1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3" fontId="13" fillId="3" borderId="25" xfId="0" applyNumberFormat="1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3" fillId="0" borderId="19" xfId="0" applyFont="1" applyBorder="1"/>
    <xf numFmtId="61" fontId="20" fillId="3" borderId="24" xfId="0" applyNumberFormat="1" applyFont="1" applyFill="1" applyBorder="1" applyAlignment="1">
      <alignment horizontal="left"/>
    </xf>
    <xf numFmtId="49" fontId="51" fillId="0" borderId="1" xfId="0" applyNumberFormat="1" applyFont="1" applyBorder="1" applyAlignment="1">
      <alignment horizontal="center" vertical="top" wrapText="1"/>
    </xf>
    <xf numFmtId="3" fontId="19" fillId="5" borderId="13" xfId="0" applyNumberFormat="1" applyFont="1" applyFill="1" applyBorder="1" applyAlignment="1">
      <alignment horizontal="center"/>
    </xf>
    <xf numFmtId="3" fontId="19" fillId="5" borderId="8" xfId="0" applyNumberFormat="1" applyFont="1" applyFill="1" applyBorder="1" applyAlignment="1">
      <alignment horizontal="center"/>
    </xf>
    <xf numFmtId="3" fontId="52" fillId="5" borderId="1" xfId="0" applyNumberFormat="1" applyFont="1" applyFill="1" applyBorder="1" applyAlignment="1">
      <alignment horizontal="center"/>
    </xf>
    <xf numFmtId="187" fontId="15" fillId="0" borderId="1" xfId="3" applyNumberFormat="1" applyFont="1" applyBorder="1" applyAlignment="1">
      <alignment horizontal="center" vertical="top" wrapText="1"/>
    </xf>
    <xf numFmtId="61" fontId="13" fillId="0" borderId="2" xfId="0" applyNumberFormat="1" applyFont="1" applyBorder="1"/>
    <xf numFmtId="187" fontId="42" fillId="0" borderId="1" xfId="24" applyNumberFormat="1" applyFont="1" applyBorder="1" applyAlignment="1">
      <alignment horizontal="center" vertical="top" wrapText="1"/>
    </xf>
    <xf numFmtId="3" fontId="42" fillId="0" borderId="1" xfId="24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8" fillId="0" borderId="4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61" fontId="19" fillId="0" borderId="21" xfId="0" applyNumberFormat="1" applyFont="1" applyBorder="1" applyAlignment="1">
      <alignment horizontal="left"/>
    </xf>
    <xf numFmtId="61" fontId="19" fillId="0" borderId="22" xfId="0" applyNumberFormat="1" applyFont="1" applyBorder="1" applyAlignment="1">
      <alignment horizontal="left"/>
    </xf>
    <xf numFmtId="61" fontId="19" fillId="0" borderId="23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187" fontId="19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9" fillId="14" borderId="1" xfId="0" applyNumberFormat="1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49" fontId="19" fillId="14" borderId="6" xfId="0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8" borderId="13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87" fontId="7" fillId="11" borderId="7" xfId="3" applyNumberFormat="1" applyFont="1" applyFill="1" applyBorder="1" applyAlignment="1">
      <alignment horizontal="center" vertical="center" wrapText="1"/>
    </xf>
    <xf numFmtId="187" fontId="7" fillId="11" borderId="8" xfId="3" applyNumberFormat="1" applyFont="1" applyFill="1" applyBorder="1" applyAlignment="1">
      <alignment horizontal="center" vertical="center" wrapText="1"/>
    </xf>
    <xf numFmtId="187" fontId="7" fillId="4" borderId="7" xfId="3" applyNumberFormat="1" applyFont="1" applyFill="1" applyBorder="1" applyAlignment="1">
      <alignment horizontal="center" vertical="center" wrapText="1"/>
    </xf>
    <xf numFmtId="187" fontId="7" fillId="4" borderId="9" xfId="3" applyNumberFormat="1" applyFont="1" applyFill="1" applyBorder="1" applyAlignment="1">
      <alignment horizontal="center" vertical="center" wrapText="1"/>
    </xf>
    <xf numFmtId="187" fontId="7" fillId="4" borderId="8" xfId="3" applyNumberFormat="1" applyFont="1" applyFill="1" applyBorder="1" applyAlignment="1">
      <alignment horizontal="center" vertical="center" wrapText="1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4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2" fontId="7" fillId="16" borderId="5" xfId="0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/>
    </xf>
    <xf numFmtId="2" fontId="7" fillId="16" borderId="5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9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</cellXfs>
  <cellStyles count="3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2 3" xfId="25" xr:uid="{A7485EF6-82E5-452B-B1F5-66114070B73E}"/>
    <cellStyle name="Comma 2 3" xfId="13" xr:uid="{00000000-0005-0000-0000-000003000000}"/>
    <cellStyle name="Comma 2 3 2" xfId="22" xr:uid="{00000000-0005-0000-0000-000004000000}"/>
    <cellStyle name="Comma 2 3 3" xfId="26" xr:uid="{E2C3CECD-327C-4813-8964-3050612D9582}"/>
    <cellStyle name="Comma 2 4" xfId="15" xr:uid="{00000000-0005-0000-0000-000005000000}"/>
    <cellStyle name="Comma 2 5" xfId="23" xr:uid="{4A17B45D-8239-4E98-818B-4E77D63EB581}"/>
    <cellStyle name="Comma 2 6" xfId="24" xr:uid="{7C0C3D54-8FC2-4229-9DF9-A697F2D5C217}"/>
    <cellStyle name="Comma 3" xfId="8" xr:uid="{00000000-0005-0000-0000-000006000000}"/>
    <cellStyle name="Comma 3 2" xfId="18" xr:uid="{00000000-0005-0000-0000-000007000000}"/>
    <cellStyle name="Comma 3 3" xfId="27" xr:uid="{CDA90E43-5541-401E-969D-44A7FF2581D3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2 3" xfId="30" xr:uid="{E820CDAE-32EB-4787-AAD1-0A640C556422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3 3" xfId="31" xr:uid="{ADCC8A15-805F-4E5E-9A09-D3ED6682581D}"/>
    <cellStyle name="เครื่องหมายจุลภาค 2 4" xfId="17" xr:uid="{00000000-0005-0000-0000-000010000000}"/>
    <cellStyle name="เครื่องหมายจุลภาค 2 5" xfId="29" xr:uid="{5FF5CFF8-1234-4276-8C2C-69914833E0FF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2 3" xfId="32" xr:uid="{D630BCEE-8F18-4B10-B5AA-E16771262DD9}"/>
    <cellStyle name="จุลภาค 3" xfId="14" xr:uid="{00000000-0005-0000-0000-000013000000}"/>
    <cellStyle name="จุลภาค 4" xfId="28" xr:uid="{ACA7F723-7EC9-4DEE-884C-A28D03A06608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7;&#3623;&#3634;&#3609;/&#3591;&#3634;&#3609;&#3611;&#3637;%2067/&#3648;&#3614;&#3636;&#3656;&#3617;&#3648;&#3605;&#3636;&#3617;%201.67/&#3649;&#3612;&#3609;&#3614;&#3633;&#3602;&#3609;&#3634;&#3607;&#3657;&#3629;&#3591;&#3606;&#3636;&#3656;&#3609;-2566-2570%20&#3648;&#3614;&#3636;&#3656;&#3617;&#3648;&#3605;&#3636;&#3617;%20&#3588;&#3619;&#3633;&#3657;&#3591;&#3607;&#3637;&#3656;%201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วนที่ 3"/>
      <sheetName val="ผ 01 "/>
      <sheetName val="ผ02.2ยท 5"/>
      <sheetName val="ยท1)"/>
      <sheetName val="ยท1.2)"/>
      <sheetName val="ผ02.2ยท5.2)"/>
      <sheetName val="ยท2.1ศึกษา)"/>
      <sheetName val="ยท2.6เพิ่ม 2.66"/>
      <sheetName val="ยท2.2สารสุข เพิ่มเติม 2.66"/>
      <sheetName val="ยท2.5 สคขข. เพิ่มเติม 2.66"/>
      <sheetName val="ผ 01. 2"/>
      <sheetName val="ผ02.2ยท1"/>
      <sheetName val="ยท2.7 เกษตรเพิ่ม 1.66"/>
      <sheetName val="ยุทธ 7"/>
      <sheetName val="ครุภัณฑ์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6">
          <cell r="E16">
            <v>0</v>
          </cell>
          <cell r="F16">
            <v>0</v>
          </cell>
          <cell r="K16"/>
          <cell r="L16"/>
        </row>
        <row r="17">
          <cell r="E17">
            <v>0</v>
          </cell>
          <cell r="F17">
            <v>0</v>
          </cell>
          <cell r="K17"/>
          <cell r="L17"/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6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44" t="s">
        <v>0</v>
      </c>
      <c r="B1" s="244"/>
      <c r="C1" s="244"/>
      <c r="D1" s="244"/>
      <c r="E1" s="244"/>
      <c r="F1" s="244"/>
    </row>
    <row r="2" spans="1:6" ht="27" x14ac:dyDescent="0.25">
      <c r="A2" s="245" t="s">
        <v>1</v>
      </c>
      <c r="B2" s="245"/>
      <c r="C2" s="245"/>
      <c r="D2" s="245"/>
      <c r="E2" s="245"/>
      <c r="F2" s="245"/>
    </row>
    <row r="3" spans="1:6" ht="24.6" x14ac:dyDescent="0.25">
      <c r="A3" s="246" t="s">
        <v>2</v>
      </c>
      <c r="B3" s="246"/>
      <c r="C3" s="246"/>
      <c r="D3" s="246"/>
      <c r="E3" s="246"/>
      <c r="F3" s="246"/>
    </row>
    <row r="4" spans="1:6" ht="45.6" x14ac:dyDescent="0.25">
      <c r="A4" s="59" t="s">
        <v>3</v>
      </c>
      <c r="B4" s="59" t="s">
        <v>4</v>
      </c>
      <c r="C4" s="60" t="s">
        <v>5</v>
      </c>
      <c r="D4" s="59" t="s">
        <v>6</v>
      </c>
      <c r="E4" s="59" t="s">
        <v>7</v>
      </c>
      <c r="F4" s="59" t="s">
        <v>8</v>
      </c>
    </row>
    <row r="5" spans="1:6" ht="36" customHeight="1" x14ac:dyDescent="0.25">
      <c r="A5" s="239">
        <v>1</v>
      </c>
      <c r="B5" s="236" t="s">
        <v>9</v>
      </c>
      <c r="C5" s="70" t="s">
        <v>10</v>
      </c>
      <c r="D5" s="70" t="s">
        <v>11</v>
      </c>
      <c r="E5" s="61" t="s">
        <v>12</v>
      </c>
      <c r="F5" s="238" t="s">
        <v>13</v>
      </c>
    </row>
    <row r="6" spans="1:6" ht="21.75" customHeight="1" x14ac:dyDescent="0.25">
      <c r="A6" s="240"/>
      <c r="B6" s="236"/>
      <c r="C6" s="71" t="s">
        <v>14</v>
      </c>
      <c r="D6" s="62" t="s">
        <v>15</v>
      </c>
      <c r="E6" s="62" t="s">
        <v>12</v>
      </c>
      <c r="F6" s="238"/>
    </row>
    <row r="7" spans="1:6" ht="21.75" customHeight="1" x14ac:dyDescent="0.25">
      <c r="A7" s="254">
        <v>2</v>
      </c>
      <c r="B7" s="236" t="s">
        <v>18</v>
      </c>
      <c r="C7" s="241" t="s">
        <v>14</v>
      </c>
      <c r="D7" s="61" t="s">
        <v>19</v>
      </c>
      <c r="E7" s="61" t="s">
        <v>17</v>
      </c>
      <c r="F7" s="238"/>
    </row>
    <row r="8" spans="1:6" ht="21.75" customHeight="1" x14ac:dyDescent="0.25">
      <c r="A8" s="255"/>
      <c r="B8" s="236"/>
      <c r="C8" s="242"/>
      <c r="D8" s="62" t="s">
        <v>20</v>
      </c>
      <c r="E8" s="62" t="s">
        <v>21</v>
      </c>
      <c r="F8" s="238"/>
    </row>
    <row r="9" spans="1:6" ht="21.75" customHeight="1" x14ac:dyDescent="0.25">
      <c r="A9" s="255"/>
      <c r="B9" s="236"/>
      <c r="C9" s="242"/>
      <c r="D9" s="62" t="s">
        <v>16</v>
      </c>
      <c r="E9" s="62" t="s">
        <v>21</v>
      </c>
      <c r="F9" s="238"/>
    </row>
    <row r="10" spans="1:6" ht="20.399999999999999" customHeight="1" x14ac:dyDescent="0.25">
      <c r="A10" s="255"/>
      <c r="B10" s="236"/>
      <c r="C10" s="64"/>
      <c r="D10" s="62" t="s">
        <v>22</v>
      </c>
      <c r="E10" s="65" t="s">
        <v>17</v>
      </c>
      <c r="F10" s="238"/>
    </row>
    <row r="11" spans="1:6" ht="21.75" customHeight="1" x14ac:dyDescent="0.25">
      <c r="A11" s="255"/>
      <c r="B11" s="250"/>
      <c r="C11" s="66"/>
      <c r="D11" s="63" t="s">
        <v>23</v>
      </c>
      <c r="E11" s="63" t="s">
        <v>17</v>
      </c>
      <c r="F11" s="238"/>
    </row>
    <row r="12" spans="1:6" ht="45.6" customHeight="1" x14ac:dyDescent="0.25">
      <c r="A12" s="256"/>
      <c r="B12" s="67"/>
      <c r="C12" s="68" t="s">
        <v>10</v>
      </c>
      <c r="D12" s="69" t="s">
        <v>11</v>
      </c>
      <c r="E12" s="69" t="s">
        <v>81</v>
      </c>
      <c r="F12" s="238"/>
    </row>
    <row r="13" spans="1:6" ht="21.75" customHeight="1" x14ac:dyDescent="0.25">
      <c r="A13" s="237">
        <v>3</v>
      </c>
      <c r="B13" s="236" t="s">
        <v>24</v>
      </c>
      <c r="C13" s="241" t="s">
        <v>79</v>
      </c>
      <c r="D13" s="241" t="s">
        <v>26</v>
      </c>
      <c r="E13" s="241" t="s">
        <v>17</v>
      </c>
      <c r="F13" s="238"/>
    </row>
    <row r="14" spans="1:6" ht="39" customHeight="1" x14ac:dyDescent="0.25">
      <c r="A14" s="237"/>
      <c r="B14" s="236"/>
      <c r="C14" s="243"/>
      <c r="D14" s="243"/>
      <c r="E14" s="243"/>
      <c r="F14" s="238"/>
    </row>
    <row r="15" spans="1:6" ht="21.75" customHeight="1" x14ac:dyDescent="0.25">
      <c r="A15" s="237">
        <v>4</v>
      </c>
      <c r="B15" s="250" t="s">
        <v>27</v>
      </c>
      <c r="C15" s="252" t="s">
        <v>10</v>
      </c>
      <c r="D15" s="241" t="s">
        <v>80</v>
      </c>
      <c r="E15" s="70" t="s">
        <v>17</v>
      </c>
      <c r="F15" s="238"/>
    </row>
    <row r="16" spans="1:6" ht="57.75" customHeight="1" x14ac:dyDescent="0.25">
      <c r="A16" s="237"/>
      <c r="B16" s="251"/>
      <c r="C16" s="253"/>
      <c r="D16" s="243"/>
      <c r="E16" s="71"/>
      <c r="F16" s="238"/>
    </row>
    <row r="17" spans="1:6" ht="21.75" customHeight="1" x14ac:dyDescent="0.25">
      <c r="A17" s="237">
        <v>5</v>
      </c>
      <c r="B17" s="236" t="s">
        <v>29</v>
      </c>
      <c r="C17" s="241" t="s">
        <v>10</v>
      </c>
      <c r="D17" s="70" t="s">
        <v>28</v>
      </c>
      <c r="E17" s="247" t="s">
        <v>84</v>
      </c>
      <c r="F17" s="238"/>
    </row>
    <row r="18" spans="1:6" ht="21.75" customHeight="1" x14ac:dyDescent="0.25">
      <c r="A18" s="237"/>
      <c r="B18" s="236"/>
      <c r="C18" s="242"/>
      <c r="D18" s="65"/>
      <c r="E18" s="248"/>
      <c r="F18" s="238"/>
    </row>
    <row r="19" spans="1:6" ht="23.25" customHeight="1" x14ac:dyDescent="0.25">
      <c r="A19" s="237"/>
      <c r="B19" s="236"/>
      <c r="C19" s="72" t="s">
        <v>14</v>
      </c>
      <c r="D19" s="71" t="s">
        <v>15</v>
      </c>
      <c r="E19" s="249"/>
      <c r="F19" s="238"/>
    </row>
    <row r="20" spans="1:6" ht="21.75" customHeight="1" x14ac:dyDescent="0.25">
      <c r="A20" s="237">
        <v>6</v>
      </c>
      <c r="B20" s="236" t="s">
        <v>30</v>
      </c>
      <c r="C20" s="241" t="s">
        <v>14</v>
      </c>
      <c r="D20" s="241" t="s">
        <v>31</v>
      </c>
      <c r="E20" s="241" t="s">
        <v>21</v>
      </c>
      <c r="F20" s="238"/>
    </row>
    <row r="21" spans="1:6" ht="39.75" customHeight="1" x14ac:dyDescent="0.25">
      <c r="A21" s="237"/>
      <c r="B21" s="236"/>
      <c r="C21" s="242"/>
      <c r="D21" s="243"/>
      <c r="E21" s="243"/>
      <c r="F21" s="238"/>
    </row>
    <row r="22" spans="1:6" ht="21.75" customHeight="1" x14ac:dyDescent="0.25">
      <c r="A22" s="237">
        <v>7</v>
      </c>
      <c r="B22" s="236" t="s">
        <v>32</v>
      </c>
      <c r="C22" s="241" t="s">
        <v>79</v>
      </c>
      <c r="D22" s="61" t="s">
        <v>25</v>
      </c>
      <c r="E22" s="61" t="s">
        <v>17</v>
      </c>
      <c r="F22" s="238"/>
    </row>
    <row r="23" spans="1:6" ht="27.75" customHeight="1" x14ac:dyDescent="0.25">
      <c r="A23" s="237"/>
      <c r="B23" s="236"/>
      <c r="C23" s="243"/>
      <c r="D23" s="71" t="s">
        <v>11</v>
      </c>
      <c r="E23" s="71" t="s">
        <v>12</v>
      </c>
      <c r="F23" s="238"/>
    </row>
    <row r="24" spans="1:6" ht="21.75" customHeight="1" x14ac:dyDescent="0.25">
      <c r="A24" s="59" t="s">
        <v>33</v>
      </c>
      <c r="B24" s="59" t="s">
        <v>34</v>
      </c>
      <c r="C24" s="60" t="s">
        <v>35</v>
      </c>
      <c r="D24" s="59" t="s">
        <v>82</v>
      </c>
      <c r="E24" s="59" t="s">
        <v>83</v>
      </c>
      <c r="F24" s="59"/>
    </row>
    <row r="25" spans="1:6" ht="21.75" customHeight="1" x14ac:dyDescent="0.25"/>
  </sheetData>
  <mergeCells count="30"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workbookViewId="0">
      <selection activeCell="A13" sqref="A13:K13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62" t="s">
        <v>119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ht="22.5" customHeight="1" x14ac:dyDescent="0.25">
      <c r="A2" s="245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 ht="22.5" customHeight="1" x14ac:dyDescent="0.25">
      <c r="A3" s="263" t="s">
        <v>43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13" ht="12" customHeight="1" x14ac:dyDescent="0.25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</row>
    <row r="5" spans="1:13" ht="18" customHeight="1" x14ac:dyDescent="0.25">
      <c r="A5" s="265" t="s">
        <v>4</v>
      </c>
      <c r="B5" s="268" t="s">
        <v>68</v>
      </c>
      <c r="C5" s="268"/>
      <c r="D5" s="268" t="s">
        <v>69</v>
      </c>
      <c r="E5" s="268"/>
      <c r="F5" s="269" t="s">
        <v>36</v>
      </c>
      <c r="G5" s="270"/>
      <c r="H5" s="268" t="s">
        <v>70</v>
      </c>
      <c r="I5" s="268"/>
      <c r="J5" s="268" t="s">
        <v>71</v>
      </c>
      <c r="K5" s="268"/>
      <c r="L5" s="268" t="s">
        <v>37</v>
      </c>
      <c r="M5" s="268"/>
    </row>
    <row r="6" spans="1:13" ht="18" customHeight="1" x14ac:dyDescent="0.25">
      <c r="A6" s="266"/>
      <c r="B6" s="73" t="s">
        <v>38</v>
      </c>
      <c r="C6" s="265" t="s">
        <v>39</v>
      </c>
      <c r="D6" s="73" t="s">
        <v>38</v>
      </c>
      <c r="E6" s="265" t="s">
        <v>39</v>
      </c>
      <c r="F6" s="73" t="s">
        <v>38</v>
      </c>
      <c r="G6" s="265" t="s">
        <v>39</v>
      </c>
      <c r="H6" s="73" t="s">
        <v>38</v>
      </c>
      <c r="I6" s="265" t="s">
        <v>39</v>
      </c>
      <c r="J6" s="73" t="s">
        <v>38</v>
      </c>
      <c r="K6" s="265" t="s">
        <v>39</v>
      </c>
      <c r="L6" s="73" t="s">
        <v>38</v>
      </c>
      <c r="M6" s="265" t="s">
        <v>39</v>
      </c>
    </row>
    <row r="7" spans="1:13" ht="18" customHeight="1" x14ac:dyDescent="0.25">
      <c r="A7" s="267"/>
      <c r="B7" s="74" t="s">
        <v>40</v>
      </c>
      <c r="C7" s="267"/>
      <c r="D7" s="74" t="s">
        <v>40</v>
      </c>
      <c r="E7" s="267"/>
      <c r="F7" s="74" t="s">
        <v>40</v>
      </c>
      <c r="G7" s="267"/>
      <c r="H7" s="74" t="s">
        <v>40</v>
      </c>
      <c r="I7" s="267"/>
      <c r="J7" s="74" t="s">
        <v>40</v>
      </c>
      <c r="K7" s="267"/>
      <c r="L7" s="74" t="s">
        <v>40</v>
      </c>
      <c r="M7" s="267"/>
    </row>
    <row r="8" spans="1:13" ht="23.25" customHeight="1" x14ac:dyDescent="0.65">
      <c r="A8" s="91" t="s">
        <v>151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</row>
    <row r="9" spans="1:13" ht="23.25" customHeight="1" x14ac:dyDescent="0.3">
      <c r="A9" s="260" t="s">
        <v>116</v>
      </c>
      <c r="B9" s="260"/>
      <c r="C9" s="260"/>
      <c r="D9" s="260"/>
      <c r="E9" s="260"/>
      <c r="F9" s="260"/>
      <c r="G9" s="260"/>
      <c r="H9" s="260"/>
      <c r="I9" s="260"/>
      <c r="J9" s="93"/>
      <c r="K9" s="93"/>
      <c r="L9" s="93"/>
      <c r="M9" s="93"/>
    </row>
    <row r="10" spans="1:13" ht="23.25" customHeight="1" x14ac:dyDescent="0.65">
      <c r="A10" s="226" t="s">
        <v>11</v>
      </c>
      <c r="B10" s="192">
        <f>+'ยท1)'!E22</f>
        <v>0</v>
      </c>
      <c r="C10" s="193">
        <f>+'ยท1)'!E21</f>
        <v>0</v>
      </c>
      <c r="D10" s="192">
        <f>+'ยท1)'!F22</f>
        <v>0</v>
      </c>
      <c r="E10" s="193">
        <f>+'ยท1)'!F21</f>
        <v>0</v>
      </c>
      <c r="F10" s="192">
        <f>'ยท1)'!G22</f>
        <v>5</v>
      </c>
      <c r="G10" s="193">
        <f>+'ยท1)'!G21</f>
        <v>2264000</v>
      </c>
      <c r="H10" s="192">
        <f>+'ยท1)'!H22</f>
        <v>0</v>
      </c>
      <c r="I10" s="193">
        <f>+'ยท1)'!H21</f>
        <v>0</v>
      </c>
      <c r="J10" s="75">
        <f>+'ยท1)'!I22</f>
        <v>0</v>
      </c>
      <c r="K10" s="76">
        <f>+'ยท1)'!I21</f>
        <v>0</v>
      </c>
      <c r="L10" s="75">
        <f>B10+D10+F10+H10+J10</f>
        <v>5</v>
      </c>
      <c r="M10" s="76">
        <f>C10+E10+G10+I10+K10</f>
        <v>2264000</v>
      </c>
    </row>
    <row r="11" spans="1:13" ht="23.25" customHeight="1" x14ac:dyDescent="0.65">
      <c r="A11" s="94" t="s">
        <v>33</v>
      </c>
      <c r="B11" s="95">
        <f t="shared" ref="B11:M11" si="0">SUM(B10:B10)</f>
        <v>0</v>
      </c>
      <c r="C11" s="96">
        <f t="shared" si="0"/>
        <v>0</v>
      </c>
      <c r="D11" s="95">
        <f t="shared" si="0"/>
        <v>0</v>
      </c>
      <c r="E11" s="96">
        <f t="shared" si="0"/>
        <v>0</v>
      </c>
      <c r="F11" s="95">
        <f>SUM(F10)</f>
        <v>5</v>
      </c>
      <c r="G11" s="96">
        <f t="shared" si="0"/>
        <v>2264000</v>
      </c>
      <c r="H11" s="95">
        <f t="shared" si="0"/>
        <v>0</v>
      </c>
      <c r="I11" s="217">
        <f t="shared" si="0"/>
        <v>0</v>
      </c>
      <c r="J11" s="216">
        <f t="shared" si="0"/>
        <v>0</v>
      </c>
      <c r="K11" s="96">
        <f t="shared" si="0"/>
        <v>0</v>
      </c>
      <c r="L11" s="95">
        <f t="shared" si="0"/>
        <v>5</v>
      </c>
      <c r="M11" s="96">
        <f t="shared" si="0"/>
        <v>2264000</v>
      </c>
    </row>
    <row r="12" spans="1:13" ht="23.25" customHeight="1" x14ac:dyDescent="0.65">
      <c r="A12" s="191" t="s">
        <v>235</v>
      </c>
      <c r="B12" s="223"/>
      <c r="C12" s="222"/>
      <c r="D12" s="223"/>
      <c r="E12" s="222"/>
      <c r="F12" s="223"/>
      <c r="G12" s="222"/>
      <c r="H12" s="223"/>
      <c r="I12" s="221"/>
      <c r="J12" s="225"/>
      <c r="K12" s="224"/>
      <c r="L12" s="218"/>
      <c r="M12" s="221"/>
    </row>
    <row r="13" spans="1:13" ht="23.25" customHeight="1" x14ac:dyDescent="0.65">
      <c r="A13" s="261" t="s">
        <v>272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19"/>
      <c r="M13" s="220"/>
    </row>
    <row r="14" spans="1:13" ht="23.25" customHeight="1" x14ac:dyDescent="0.65">
      <c r="A14" s="233" t="s">
        <v>273</v>
      </c>
      <c r="B14" s="75">
        <f>+'[1]ยท2.5 สคขข. เพิ่มเติม 2.66'!E17</f>
        <v>0</v>
      </c>
      <c r="C14" s="76">
        <f>+'[1]ยท2.5 สคขข. เพิ่มเติม 2.66'!E16</f>
        <v>0</v>
      </c>
      <c r="D14" s="75">
        <f>+'[1]ยท2.5 สคขข. เพิ่มเติม 2.66'!F17</f>
        <v>0</v>
      </c>
      <c r="E14" s="76">
        <f>+'[1]ยท2.5 สคขข. เพิ่มเติม 2.66'!F16</f>
        <v>0</v>
      </c>
      <c r="F14" s="75">
        <f>'ยท2.1ศึกษา)'!G17</f>
        <v>1</v>
      </c>
      <c r="G14" s="76">
        <f>'ยท2.1ศึกษา)'!G16</f>
        <v>200000</v>
      </c>
      <c r="H14" s="75">
        <f>+'[1]ยท2.5 สคขข. เพิ่มเติม 2.66'!K17</f>
        <v>0</v>
      </c>
      <c r="I14" s="76">
        <f>+'[1]ยท2.5 สคขข. เพิ่มเติม 2.66'!K16</f>
        <v>0</v>
      </c>
      <c r="J14" s="75">
        <f>+'[1]ยท2.5 สคขข. เพิ่มเติม 2.66'!L17</f>
        <v>0</v>
      </c>
      <c r="K14" s="76">
        <f>+'[1]ยท2.5 สคขข. เพิ่มเติม 2.66'!L16</f>
        <v>0</v>
      </c>
      <c r="L14" s="219">
        <f>F14</f>
        <v>1</v>
      </c>
      <c r="M14" s="220">
        <f>G14</f>
        <v>200000</v>
      </c>
    </row>
    <row r="15" spans="1:13" ht="23.25" customHeight="1" x14ac:dyDescent="0.65">
      <c r="A15" s="257" t="s">
        <v>255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9"/>
    </row>
    <row r="16" spans="1:13" ht="23.25" customHeight="1" x14ac:dyDescent="0.65">
      <c r="A16" s="227" t="s">
        <v>254</v>
      </c>
      <c r="B16" s="192">
        <f>+'ยท1)'!E26</f>
        <v>0</v>
      </c>
      <c r="C16" s="193">
        <f>+'ยท1)'!E25</f>
        <v>0</v>
      </c>
      <c r="D16" s="192">
        <f>+'ยท1)'!F26</f>
        <v>0</v>
      </c>
      <c r="E16" s="193">
        <f>+'ยท1)'!F25</f>
        <v>0</v>
      </c>
      <c r="F16" s="219">
        <f>'ยท2.6เพิ่ม 2.66'!G17</f>
        <v>1</v>
      </c>
      <c r="G16" s="220">
        <f>'ยท2.6เพิ่ม 2.66'!G16</f>
        <v>200000</v>
      </c>
      <c r="H16" s="192">
        <f>+'ยท1)'!K26</f>
        <v>0</v>
      </c>
      <c r="I16" s="193">
        <f>+'ยท1)'!K25</f>
        <v>0</v>
      </c>
      <c r="J16" s="192">
        <f>+'ยท1)'!L26</f>
        <v>0</v>
      </c>
      <c r="K16" s="193">
        <f>+'ยท1)'!L25</f>
        <v>0</v>
      </c>
      <c r="L16" s="219">
        <f>B16+D16+F16+H16+J16</f>
        <v>1</v>
      </c>
      <c r="M16" s="220">
        <f>SUM(G16)</f>
        <v>200000</v>
      </c>
    </row>
    <row r="17" spans="1:13" ht="23.25" customHeight="1" x14ac:dyDescent="0.65">
      <c r="A17" s="213" t="s">
        <v>33</v>
      </c>
      <c r="B17" s="95">
        <f t="shared" ref="B17:E17" si="1">SUM(B16:B16)</f>
        <v>0</v>
      </c>
      <c r="C17" s="96">
        <f t="shared" si="1"/>
        <v>0</v>
      </c>
      <c r="D17" s="95">
        <f t="shared" si="1"/>
        <v>0</v>
      </c>
      <c r="E17" s="96">
        <f t="shared" si="1"/>
        <v>0</v>
      </c>
      <c r="F17" s="214">
        <f>SUM(F14+F16)</f>
        <v>2</v>
      </c>
      <c r="G17" s="215">
        <f>SUM(G14+G16)</f>
        <v>400000</v>
      </c>
      <c r="H17" s="95">
        <f t="shared" ref="H17:K17" si="2">SUM(H16:H16)</f>
        <v>0</v>
      </c>
      <c r="I17" s="96">
        <f t="shared" si="2"/>
        <v>0</v>
      </c>
      <c r="J17" s="95">
        <f t="shared" si="2"/>
        <v>0</v>
      </c>
      <c r="K17" s="96">
        <f t="shared" si="2"/>
        <v>0</v>
      </c>
      <c r="L17" s="216">
        <f>B17+D17+F17+H17+J17</f>
        <v>2</v>
      </c>
      <c r="M17" s="215">
        <f>SUM(G17)</f>
        <v>400000</v>
      </c>
    </row>
    <row r="18" spans="1:13" ht="23.25" customHeight="1" x14ac:dyDescent="0.65">
      <c r="A18" s="97" t="s">
        <v>41</v>
      </c>
      <c r="B18" s="98">
        <f>B11</f>
        <v>0</v>
      </c>
      <c r="C18" s="98">
        <f>C11</f>
        <v>0</v>
      </c>
      <c r="D18" s="98">
        <f>D11</f>
        <v>0</v>
      </c>
      <c r="E18" s="98">
        <f>E11</f>
        <v>0</v>
      </c>
      <c r="F18" s="98">
        <f>SUM(F10+F17)</f>
        <v>7</v>
      </c>
      <c r="G18" s="98">
        <f>SUM(G10+G17)</f>
        <v>2664000</v>
      </c>
      <c r="H18" s="98">
        <f t="shared" ref="H18:K18" si="3">SUM(H10)</f>
        <v>0</v>
      </c>
      <c r="I18" s="98">
        <f t="shared" si="3"/>
        <v>0</v>
      </c>
      <c r="J18" s="98">
        <f t="shared" si="3"/>
        <v>0</v>
      </c>
      <c r="K18" s="229">
        <f t="shared" si="3"/>
        <v>0</v>
      </c>
      <c r="L18" s="231">
        <f>SUM(L11+L17)</f>
        <v>7</v>
      </c>
      <c r="M18" s="230">
        <f>SUM(M11+M17)</f>
        <v>2664000</v>
      </c>
    </row>
    <row r="19" spans="1:13" ht="21.75" customHeight="1" x14ac:dyDescent="0.25">
      <c r="L19" s="23"/>
    </row>
    <row r="20" spans="1:13" ht="21.75" customHeight="1" x14ac:dyDescent="0.25"/>
    <row r="21" spans="1:13" ht="30" customHeight="1" x14ac:dyDescent="0.25"/>
    <row r="22" spans="1:13" ht="30" customHeight="1" x14ac:dyDescent="0.25"/>
  </sheetData>
  <mergeCells count="20">
    <mergeCell ref="G6:G7"/>
    <mergeCell ref="I6:I7"/>
    <mergeCell ref="K6:K7"/>
    <mergeCell ref="M6:M7"/>
    <mergeCell ref="A2:M2"/>
    <mergeCell ref="A15:M15"/>
    <mergeCell ref="A9:I9"/>
    <mergeCell ref="A13:K13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72" t="s">
        <v>67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24.75" customHeight="1" x14ac:dyDescent="0.25">
      <c r="A2" s="245" t="s">
        <v>217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72" t="s">
        <v>42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25">
      <c r="A4" s="272" t="s">
        <v>66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12" ht="21" customHeight="1" x14ac:dyDescent="0.25">
      <c r="A5" s="87"/>
      <c r="B5" s="246" t="s">
        <v>99</v>
      </c>
      <c r="C5" s="246"/>
      <c r="D5" s="246"/>
      <c r="E5" s="246"/>
      <c r="F5" s="246"/>
      <c r="G5" s="246"/>
      <c r="H5" s="246"/>
      <c r="I5" s="246"/>
      <c r="J5" s="246"/>
      <c r="K5" s="246"/>
      <c r="L5" s="9"/>
    </row>
    <row r="6" spans="1:12" ht="21" customHeight="1" x14ac:dyDescent="0.25">
      <c r="A6" s="87"/>
      <c r="B6" s="271" t="s">
        <v>100</v>
      </c>
      <c r="C6" s="246"/>
      <c r="D6" s="246"/>
      <c r="E6" s="246"/>
      <c r="F6" s="246"/>
      <c r="G6" s="246"/>
      <c r="H6" s="246"/>
      <c r="I6" s="246"/>
      <c r="J6" s="246"/>
      <c r="K6" s="246"/>
      <c r="L6" s="86"/>
    </row>
    <row r="7" spans="1:12" ht="24" customHeight="1" x14ac:dyDescent="0.25">
      <c r="A7" s="87"/>
      <c r="B7" s="280" t="s">
        <v>101</v>
      </c>
      <c r="C7" s="280"/>
      <c r="D7" s="280"/>
      <c r="E7" s="280"/>
      <c r="F7" s="280"/>
      <c r="G7" s="280"/>
      <c r="H7" s="280"/>
      <c r="I7" s="280"/>
      <c r="J7" s="280"/>
      <c r="K7" s="280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81"/>
      <c r="L8" s="281"/>
    </row>
    <row r="9" spans="1:12" ht="21" customHeight="1" x14ac:dyDescent="0.5">
      <c r="A9" s="9"/>
      <c r="B9" s="9" t="s">
        <v>190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82" t="s">
        <v>85</v>
      </c>
      <c r="L10" s="282"/>
    </row>
    <row r="11" spans="1:12" ht="21" customHeight="1" x14ac:dyDescent="0.25">
      <c r="A11" s="9" t="s">
        <v>76</v>
      </c>
      <c r="B11" s="287" t="s">
        <v>102</v>
      </c>
      <c r="C11" s="287"/>
      <c r="D11" s="287"/>
      <c r="E11" s="287"/>
      <c r="F11" s="287"/>
      <c r="G11" s="287"/>
      <c r="H11" s="287"/>
      <c r="I11" s="287"/>
      <c r="J11" s="287"/>
      <c r="K11" s="4"/>
      <c r="L11" s="47"/>
    </row>
    <row r="12" spans="1:12" ht="21" customHeight="1" x14ac:dyDescent="0.25">
      <c r="A12" s="9"/>
      <c r="B12" s="288" t="s">
        <v>219</v>
      </c>
      <c r="C12" s="288"/>
      <c r="D12" s="288"/>
      <c r="E12" s="288"/>
      <c r="F12" s="288"/>
      <c r="G12" s="288"/>
      <c r="H12" s="288"/>
      <c r="I12" s="288"/>
      <c r="J12" s="288"/>
      <c r="K12" s="288"/>
      <c r="L12" s="48"/>
    </row>
    <row r="13" spans="1:12" ht="21" customHeight="1" x14ac:dyDescent="0.25">
      <c r="A13" s="283" t="s">
        <v>3</v>
      </c>
      <c r="B13" s="283" t="s">
        <v>40</v>
      </c>
      <c r="C13" s="284" t="s">
        <v>44</v>
      </c>
      <c r="D13" s="284" t="s">
        <v>45</v>
      </c>
      <c r="E13" s="285" t="s">
        <v>46</v>
      </c>
      <c r="F13" s="285"/>
      <c r="G13" s="285"/>
      <c r="H13" s="285"/>
      <c r="I13" s="285"/>
      <c r="J13" s="286" t="s">
        <v>47</v>
      </c>
      <c r="K13" s="289" t="s">
        <v>48</v>
      </c>
      <c r="L13" s="289" t="s">
        <v>78</v>
      </c>
    </row>
    <row r="14" spans="1:12" ht="21" customHeight="1" x14ac:dyDescent="0.25">
      <c r="A14" s="283"/>
      <c r="B14" s="283"/>
      <c r="C14" s="284"/>
      <c r="D14" s="28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6"/>
      <c r="K14" s="289"/>
      <c r="L14" s="289"/>
    </row>
    <row r="15" spans="1:12" ht="21" customHeight="1" x14ac:dyDescent="0.25">
      <c r="A15" s="283"/>
      <c r="B15" s="283"/>
      <c r="C15" s="284"/>
      <c r="D15" s="28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6"/>
      <c r="K15" s="289"/>
      <c r="L15" s="289"/>
    </row>
    <row r="16" spans="1:12" ht="198" customHeight="1" x14ac:dyDescent="0.25">
      <c r="A16" s="135">
        <v>1</v>
      </c>
      <c r="B16" s="157" t="s">
        <v>220</v>
      </c>
      <c r="C16" s="156" t="s">
        <v>227</v>
      </c>
      <c r="D16" s="161" t="s">
        <v>221</v>
      </c>
      <c r="E16" s="158" t="s">
        <v>62</v>
      </c>
      <c r="F16" s="158" t="s">
        <v>62</v>
      </c>
      <c r="G16" s="158">
        <v>10000000</v>
      </c>
      <c r="H16" s="158" t="s">
        <v>62</v>
      </c>
      <c r="I16" s="158" t="s">
        <v>62</v>
      </c>
      <c r="J16" s="159" t="s">
        <v>223</v>
      </c>
      <c r="K16" s="156" t="s">
        <v>224</v>
      </c>
      <c r="L16" s="160" t="s">
        <v>222</v>
      </c>
    </row>
    <row r="17" spans="1:12" ht="198" customHeight="1" x14ac:dyDescent="0.25">
      <c r="A17" s="165"/>
      <c r="B17" s="166"/>
      <c r="C17" s="167"/>
      <c r="D17" s="161"/>
      <c r="E17" s="158"/>
      <c r="F17" s="158"/>
      <c r="G17" s="158"/>
      <c r="H17" s="158"/>
      <c r="I17" s="158"/>
      <c r="J17" s="168"/>
      <c r="K17" s="169"/>
      <c r="L17" s="170"/>
    </row>
    <row r="18" spans="1:12" ht="198" customHeight="1" x14ac:dyDescent="0.25">
      <c r="A18" s="165"/>
      <c r="B18" s="166"/>
      <c r="C18" s="167"/>
      <c r="D18" s="161"/>
      <c r="E18" s="158"/>
      <c r="F18" s="158"/>
      <c r="G18" s="158"/>
      <c r="H18" s="158"/>
      <c r="I18" s="158"/>
      <c r="J18" s="168"/>
      <c r="K18" s="169"/>
      <c r="L18" s="170"/>
    </row>
    <row r="19" spans="1:12" ht="30.6" customHeight="1" x14ac:dyDescent="0.25">
      <c r="A19" s="30"/>
      <c r="B19" s="273" t="s">
        <v>72</v>
      </c>
      <c r="C19" s="274"/>
      <c r="D19" s="275"/>
      <c r="E19" s="55" t="e">
        <f>SUM(#REF!)</f>
        <v>#REF!</v>
      </c>
      <c r="F19" s="55" t="e">
        <f>SUM(#REF!)</f>
        <v>#REF!</v>
      </c>
      <c r="G19" s="55">
        <f>SUM(G16:G16)</f>
        <v>10000000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customHeight="1" x14ac:dyDescent="0.25">
      <c r="A20" s="276"/>
      <c r="B20" s="277"/>
      <c r="C20" s="278" t="s">
        <v>73</v>
      </c>
      <c r="D20" s="279"/>
      <c r="E20" s="31">
        <f>COUNT(#REF!)</f>
        <v>0</v>
      </c>
      <c r="F20" s="31">
        <f>COUNT(F16:F16)</f>
        <v>0</v>
      </c>
      <c r="G20" s="31">
        <f>COUNT(G16:G16)</f>
        <v>1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view="pageBreakPreview" zoomScaleNormal="98" zoomScaleSheetLayoutView="100" workbookViewId="0">
      <selection activeCell="J19" sqref="J19"/>
    </sheetView>
  </sheetViews>
  <sheetFormatPr defaultColWidth="9" defaultRowHeight="18.600000000000001" x14ac:dyDescent="0.3"/>
  <cols>
    <col min="1" max="1" width="4.09765625" customWidth="1"/>
    <col min="2" max="2" width="21.09765625" style="112" customWidth="1"/>
    <col min="3" max="3" width="18.5" customWidth="1"/>
    <col min="4" max="4" width="19.19921875" customWidth="1"/>
    <col min="5" max="5" width="8.5" customWidth="1"/>
    <col min="6" max="6" width="7.3984375" customWidth="1"/>
    <col min="7" max="7" width="8.69921875" customWidth="1"/>
    <col min="8" max="8" width="9.19921875" customWidth="1"/>
    <col min="9" max="9" width="8.5" customWidth="1"/>
    <col min="10" max="10" width="15.3984375" customWidth="1"/>
    <col min="11" max="11" width="15.19921875" customWidth="1"/>
    <col min="12" max="12" width="9.5" style="50" customWidth="1"/>
  </cols>
  <sheetData>
    <row r="1" spans="1:12" ht="21" customHeight="1" x14ac:dyDescent="0.25">
      <c r="A1" s="245" t="s">
        <v>58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6.4" customHeight="1" x14ac:dyDescent="0.25">
      <c r="A2" s="245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86"/>
      <c r="B4" s="246" t="s">
        <v>97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25">
      <c r="A5" s="86"/>
      <c r="B5" s="246" t="s">
        <v>87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" customHeight="1" x14ac:dyDescent="0.25">
      <c r="A6" s="86"/>
      <c r="B6" s="110" t="s">
        <v>88</v>
      </c>
      <c r="C6" s="9"/>
      <c r="D6" s="9"/>
      <c r="E6" s="9"/>
      <c r="F6" s="9"/>
      <c r="G6" s="9"/>
      <c r="H6" s="9"/>
      <c r="I6" s="9"/>
      <c r="J6" s="9"/>
      <c r="K6" s="9"/>
      <c r="L6" s="86"/>
    </row>
    <row r="7" spans="1:12" ht="21" customHeight="1" x14ac:dyDescent="0.25">
      <c r="A7" s="86"/>
      <c r="B7" s="246" t="s">
        <v>89</v>
      </c>
      <c r="C7" s="246"/>
      <c r="D7" s="246"/>
      <c r="E7" s="246"/>
      <c r="F7" s="246"/>
      <c r="G7" s="246"/>
      <c r="H7" s="246"/>
      <c r="I7" s="246"/>
      <c r="J7" s="246"/>
      <c r="K7" s="246"/>
      <c r="L7" s="86"/>
    </row>
    <row r="8" spans="1:12" ht="21" customHeight="1" x14ac:dyDescent="0.25">
      <c r="B8" s="110" t="s">
        <v>91</v>
      </c>
      <c r="C8" s="87"/>
      <c r="D8" s="87"/>
      <c r="E8" s="87"/>
      <c r="F8" s="87"/>
      <c r="G8" s="87"/>
      <c r="H8" s="87"/>
      <c r="I8" s="87"/>
      <c r="J8" s="87"/>
      <c r="K8" s="307" t="s">
        <v>59</v>
      </c>
      <c r="L8" s="307"/>
    </row>
    <row r="9" spans="1:12" ht="21" customHeight="1" x14ac:dyDescent="0.25">
      <c r="B9" s="287" t="s">
        <v>113</v>
      </c>
      <c r="C9" s="287"/>
      <c r="D9" s="287"/>
      <c r="E9" s="287"/>
      <c r="F9" s="287"/>
      <c r="G9" s="287"/>
      <c r="H9" s="287"/>
      <c r="I9" s="287"/>
      <c r="J9" s="287"/>
      <c r="K9" s="4" t="s">
        <v>60</v>
      </c>
      <c r="L9" s="47"/>
    </row>
    <row r="10" spans="1:12" ht="21" customHeight="1" x14ac:dyDescent="0.25">
      <c r="B10" s="287" t="s">
        <v>165</v>
      </c>
      <c r="C10" s="287"/>
      <c r="D10" s="287"/>
      <c r="E10" s="287"/>
      <c r="F10" s="287"/>
      <c r="G10" s="287"/>
      <c r="H10" s="287"/>
      <c r="I10" s="287"/>
      <c r="J10" s="287"/>
      <c r="K10" s="4"/>
      <c r="L10" s="47"/>
    </row>
    <row r="11" spans="1:12" ht="21" customHeight="1" x14ac:dyDescent="0.25">
      <c r="A11" s="2"/>
      <c r="B11" s="288" t="s">
        <v>90</v>
      </c>
      <c r="C11" s="288"/>
      <c r="D11" s="288"/>
      <c r="E11" s="288"/>
      <c r="F11" s="288"/>
      <c r="G11" s="288"/>
      <c r="H11" s="288"/>
      <c r="I11" s="288"/>
      <c r="J11" s="288"/>
      <c r="K11" s="288"/>
      <c r="L11" s="48"/>
    </row>
    <row r="12" spans="1:12" ht="19.5" customHeight="1" x14ac:dyDescent="0.25">
      <c r="A12" s="295" t="s">
        <v>3</v>
      </c>
      <c r="B12" s="295" t="s">
        <v>40</v>
      </c>
      <c r="C12" s="298" t="s">
        <v>44</v>
      </c>
      <c r="D12" s="298" t="s">
        <v>45</v>
      </c>
      <c r="E12" s="285" t="s">
        <v>46</v>
      </c>
      <c r="F12" s="285"/>
      <c r="G12" s="285"/>
      <c r="H12" s="285"/>
      <c r="I12" s="285"/>
      <c r="J12" s="304" t="s">
        <v>47</v>
      </c>
      <c r="K12" s="301" t="s">
        <v>48</v>
      </c>
      <c r="L12" s="301" t="s">
        <v>78</v>
      </c>
    </row>
    <row r="13" spans="1:12" ht="19.5" customHeight="1" x14ac:dyDescent="0.25">
      <c r="A13" s="296"/>
      <c r="B13" s="296"/>
      <c r="C13" s="299"/>
      <c r="D13" s="299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305"/>
      <c r="K13" s="302"/>
      <c r="L13" s="302"/>
    </row>
    <row r="14" spans="1:12" ht="19.5" customHeight="1" x14ac:dyDescent="0.25">
      <c r="A14" s="297"/>
      <c r="B14" s="297"/>
      <c r="C14" s="300"/>
      <c r="D14" s="300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306"/>
      <c r="K14" s="303"/>
      <c r="L14" s="303"/>
    </row>
    <row r="15" spans="1:12" ht="249" customHeight="1" x14ac:dyDescent="0.25">
      <c r="A15" s="109">
        <v>1</v>
      </c>
      <c r="B15" s="209" t="s">
        <v>251</v>
      </c>
      <c r="C15" s="147" t="s">
        <v>218</v>
      </c>
      <c r="D15" s="188" t="s">
        <v>260</v>
      </c>
      <c r="E15" s="148" t="s">
        <v>62</v>
      </c>
      <c r="F15" s="148" t="s">
        <v>62</v>
      </c>
      <c r="G15" s="148">
        <v>483000</v>
      </c>
      <c r="H15" s="148" t="s">
        <v>62</v>
      </c>
      <c r="I15" s="148" t="s">
        <v>62</v>
      </c>
      <c r="J15" s="147" t="s">
        <v>136</v>
      </c>
      <c r="K15" s="147" t="s">
        <v>137</v>
      </c>
      <c r="L15" s="149" t="s">
        <v>138</v>
      </c>
    </row>
    <row r="16" spans="1:12" ht="356.4" customHeight="1" x14ac:dyDescent="0.25">
      <c r="A16" s="109">
        <v>2</v>
      </c>
      <c r="B16" s="150" t="s">
        <v>261</v>
      </c>
      <c r="C16" s="147" t="s">
        <v>234</v>
      </c>
      <c r="D16" s="188" t="s">
        <v>262</v>
      </c>
      <c r="E16" s="148" t="s">
        <v>62</v>
      </c>
      <c r="F16" s="148" t="s">
        <v>62</v>
      </c>
      <c r="G16" s="148">
        <v>496000</v>
      </c>
      <c r="H16" s="148" t="s">
        <v>250</v>
      </c>
      <c r="I16" s="148" t="s">
        <v>62</v>
      </c>
      <c r="J16" s="147" t="s">
        <v>136</v>
      </c>
      <c r="K16" s="147" t="s">
        <v>137</v>
      </c>
      <c r="L16" s="149" t="s">
        <v>138</v>
      </c>
    </row>
    <row r="17" spans="1:12" ht="181.8" customHeight="1" x14ac:dyDescent="0.25">
      <c r="A17" s="109">
        <v>3</v>
      </c>
      <c r="B17" s="150" t="s">
        <v>263</v>
      </c>
      <c r="C17" s="147" t="s">
        <v>234</v>
      </c>
      <c r="D17" s="188" t="s">
        <v>264</v>
      </c>
      <c r="E17" s="148" t="s">
        <v>62</v>
      </c>
      <c r="F17" s="148" t="s">
        <v>62</v>
      </c>
      <c r="G17" s="148">
        <v>488000</v>
      </c>
      <c r="H17" s="148" t="s">
        <v>62</v>
      </c>
      <c r="I17" s="148" t="s">
        <v>62</v>
      </c>
      <c r="J17" s="147" t="s">
        <v>136</v>
      </c>
      <c r="K17" s="147" t="s">
        <v>137</v>
      </c>
      <c r="L17" s="149" t="s">
        <v>138</v>
      </c>
    </row>
    <row r="18" spans="1:12" ht="181.8" customHeight="1" x14ac:dyDescent="0.25">
      <c r="A18" s="109">
        <v>4</v>
      </c>
      <c r="B18" s="150" t="s">
        <v>265</v>
      </c>
      <c r="C18" s="147" t="s">
        <v>234</v>
      </c>
      <c r="D18" s="188" t="s">
        <v>266</v>
      </c>
      <c r="E18" s="148" t="s">
        <v>62</v>
      </c>
      <c r="F18" s="148" t="s">
        <v>62</v>
      </c>
      <c r="G18" s="148">
        <v>497000</v>
      </c>
      <c r="H18" s="148" t="s">
        <v>62</v>
      </c>
      <c r="I18" s="148" t="s">
        <v>62</v>
      </c>
      <c r="J18" s="147" t="s">
        <v>136</v>
      </c>
      <c r="K18" s="147" t="s">
        <v>137</v>
      </c>
      <c r="L18" s="149" t="s">
        <v>138</v>
      </c>
    </row>
    <row r="19" spans="1:12" ht="330" customHeight="1" x14ac:dyDescent="0.25">
      <c r="A19" s="109">
        <v>5</v>
      </c>
      <c r="B19" s="150" t="s">
        <v>274</v>
      </c>
      <c r="C19" s="147" t="s">
        <v>289</v>
      </c>
      <c r="D19" s="188" t="s">
        <v>280</v>
      </c>
      <c r="E19" s="148" t="s">
        <v>62</v>
      </c>
      <c r="F19" s="148" t="s">
        <v>62</v>
      </c>
      <c r="G19" s="148">
        <v>300000</v>
      </c>
      <c r="H19" s="148" t="s">
        <v>62</v>
      </c>
      <c r="I19" s="148" t="s">
        <v>62</v>
      </c>
      <c r="J19" s="147" t="s">
        <v>281</v>
      </c>
      <c r="K19" s="147" t="s">
        <v>282</v>
      </c>
      <c r="L19" s="149" t="s">
        <v>138</v>
      </c>
    </row>
    <row r="20" spans="1:12" ht="25.8" hidden="1" customHeight="1" x14ac:dyDescent="0.25">
      <c r="A20" s="109">
        <v>18</v>
      </c>
      <c r="B20" s="151"/>
      <c r="C20" s="152"/>
      <c r="D20" s="153"/>
      <c r="E20" s="154"/>
      <c r="F20" s="154"/>
      <c r="G20" s="154"/>
      <c r="H20" s="154"/>
      <c r="I20" s="154"/>
      <c r="J20" s="152"/>
      <c r="K20" s="153"/>
      <c r="L20" s="155"/>
    </row>
    <row r="21" spans="1:12" ht="31.2" hidden="1" customHeight="1" x14ac:dyDescent="0.65">
      <c r="A21" s="109">
        <v>19</v>
      </c>
      <c r="B21" s="290" t="s">
        <v>72</v>
      </c>
      <c r="C21" s="291"/>
      <c r="D21" s="292"/>
      <c r="E21" s="107">
        <f>SUM(E15:E19)</f>
        <v>0</v>
      </c>
      <c r="F21" s="107">
        <f>SUM(F15:F19)</f>
        <v>0</v>
      </c>
      <c r="G21" s="107">
        <f>SUM(G15:G19)</f>
        <v>2264000</v>
      </c>
      <c r="H21" s="107">
        <f>SUM(H15:H19)</f>
        <v>0</v>
      </c>
      <c r="I21" s="107">
        <f>SUM(I15:I19)</f>
        <v>0</v>
      </c>
      <c r="J21" s="23"/>
      <c r="K21" s="23"/>
      <c r="L21" s="49"/>
    </row>
    <row r="22" spans="1:12" ht="25.95" hidden="1" customHeight="1" x14ac:dyDescent="0.65">
      <c r="A22" s="109">
        <v>20</v>
      </c>
      <c r="B22" s="46"/>
      <c r="C22" s="293" t="s">
        <v>73</v>
      </c>
      <c r="D22" s="294"/>
      <c r="E22" s="37">
        <f>COUNT(#REF!)</f>
        <v>0</v>
      </c>
      <c r="F22" s="37">
        <f>COUNT(F15:F19)</f>
        <v>0</v>
      </c>
      <c r="G22" s="37">
        <f>COUNT(G15:G19)</f>
        <v>5</v>
      </c>
      <c r="H22" s="37">
        <f>COUNT(H15:H19)</f>
        <v>0</v>
      </c>
      <c r="I22" s="37">
        <f>COUNT(I15:I19)</f>
        <v>0</v>
      </c>
    </row>
    <row r="27" spans="1:12" x14ac:dyDescent="0.3">
      <c r="C27" t="s">
        <v>77</v>
      </c>
    </row>
  </sheetData>
  <mergeCells count="20">
    <mergeCell ref="B7:K7"/>
    <mergeCell ref="A1:L1"/>
    <mergeCell ref="A2:L2"/>
    <mergeCell ref="A3:L3"/>
    <mergeCell ref="B4:K4"/>
    <mergeCell ref="B5:K5"/>
    <mergeCell ref="K12:K14"/>
    <mergeCell ref="L12:L14"/>
    <mergeCell ref="E12:I12"/>
    <mergeCell ref="J12:J14"/>
    <mergeCell ref="K8:L8"/>
    <mergeCell ref="B10:J10"/>
    <mergeCell ref="B9:J9"/>
    <mergeCell ref="B11:K11"/>
    <mergeCell ref="B21:D21"/>
    <mergeCell ref="C22:D22"/>
    <mergeCell ref="A12:A14"/>
    <mergeCell ref="B12:B14"/>
    <mergeCell ref="C12:C14"/>
    <mergeCell ref="D12:D14"/>
  </mergeCells>
  <phoneticPr fontId="45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72" t="s">
        <v>58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3" ht="21" customHeight="1" x14ac:dyDescent="0.25">
      <c r="A2" s="245" t="s">
        <v>120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3" ht="21" customHeight="1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3" ht="21" customHeight="1" x14ac:dyDescent="0.25">
      <c r="A4" s="87"/>
      <c r="B4" s="246" t="s">
        <v>97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3" ht="21" customHeight="1" x14ac:dyDescent="0.25">
      <c r="A5" s="87"/>
      <c r="B5" s="246" t="s">
        <v>87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3" ht="21" customHeight="1" x14ac:dyDescent="0.3">
      <c r="A6" s="87"/>
      <c r="B6" s="143" t="s">
        <v>88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4"/>
    </row>
    <row r="7" spans="1:13" ht="21" customHeight="1" x14ac:dyDescent="0.25">
      <c r="A7" s="87"/>
      <c r="B7" s="246" t="s">
        <v>89</v>
      </c>
      <c r="C7" s="246"/>
      <c r="D7" s="246"/>
      <c r="E7" s="246"/>
      <c r="F7" s="246"/>
      <c r="G7" s="246"/>
      <c r="H7" s="246"/>
      <c r="I7" s="246"/>
      <c r="J7" s="246"/>
      <c r="K7" s="246"/>
      <c r="L7" s="86"/>
    </row>
    <row r="8" spans="1:13" ht="21" customHeight="1" x14ac:dyDescent="0.25">
      <c r="A8" s="87"/>
      <c r="B8" s="9" t="s">
        <v>91</v>
      </c>
      <c r="C8" s="87"/>
      <c r="D8" s="87"/>
      <c r="E8" s="87"/>
      <c r="F8" s="87"/>
      <c r="G8" s="87"/>
      <c r="H8" s="87"/>
      <c r="I8" s="87"/>
      <c r="J8" s="87"/>
      <c r="K8" s="310"/>
      <c r="L8" s="311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307" t="s">
        <v>59</v>
      </c>
      <c r="L9" s="307"/>
    </row>
    <row r="10" spans="1:13" ht="21" customHeight="1" x14ac:dyDescent="0.25">
      <c r="A10" s="7"/>
      <c r="B10" s="287" t="s">
        <v>165</v>
      </c>
      <c r="C10" s="287"/>
      <c r="D10" s="287"/>
      <c r="E10" s="287"/>
      <c r="F10" s="287"/>
      <c r="G10" s="287"/>
      <c r="H10" s="287"/>
      <c r="I10" s="287"/>
      <c r="J10" s="287"/>
      <c r="K10" s="87"/>
      <c r="L10" s="87"/>
    </row>
    <row r="11" spans="1:13" ht="21" customHeight="1" x14ac:dyDescent="0.25">
      <c r="A11" s="2"/>
      <c r="B11" s="287" t="s">
        <v>112</v>
      </c>
      <c r="C11" s="287"/>
      <c r="D11" s="287"/>
      <c r="E11" s="287"/>
      <c r="F11" s="287"/>
      <c r="G11" s="287"/>
      <c r="H11" s="287"/>
      <c r="I11" s="287"/>
      <c r="J11" s="287"/>
      <c r="K11" s="287"/>
      <c r="L11" s="287"/>
    </row>
    <row r="12" spans="1:13" ht="15.75" customHeight="1" x14ac:dyDescent="0.25">
      <c r="A12" s="295" t="s">
        <v>3</v>
      </c>
      <c r="B12" s="295" t="s">
        <v>40</v>
      </c>
      <c r="C12" s="298" t="s">
        <v>44</v>
      </c>
      <c r="D12" s="298" t="s">
        <v>45</v>
      </c>
      <c r="E12" s="285" t="s">
        <v>46</v>
      </c>
      <c r="F12" s="285"/>
      <c r="G12" s="285"/>
      <c r="H12" s="285"/>
      <c r="I12" s="285"/>
      <c r="J12" s="304" t="s">
        <v>47</v>
      </c>
      <c r="K12" s="301" t="s">
        <v>48</v>
      </c>
      <c r="L12" s="301" t="s">
        <v>78</v>
      </c>
    </row>
    <row r="13" spans="1:13" ht="15.75" customHeight="1" x14ac:dyDescent="0.25">
      <c r="A13" s="296"/>
      <c r="B13" s="296"/>
      <c r="C13" s="299"/>
      <c r="D13" s="299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305"/>
      <c r="K13" s="302"/>
      <c r="L13" s="302"/>
    </row>
    <row r="14" spans="1:13" ht="15.75" customHeight="1" x14ac:dyDescent="0.25">
      <c r="A14" s="297"/>
      <c r="B14" s="297"/>
      <c r="C14" s="300"/>
      <c r="D14" s="300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306"/>
      <c r="K14" s="303"/>
      <c r="L14" s="303"/>
    </row>
    <row r="15" spans="1:13" ht="189" customHeight="1" x14ac:dyDescent="0.25">
      <c r="A15" s="134">
        <v>1</v>
      </c>
      <c r="B15" s="34" t="s">
        <v>205</v>
      </c>
      <c r="C15" s="34" t="s">
        <v>192</v>
      </c>
      <c r="D15" s="14" t="s">
        <v>196</v>
      </c>
      <c r="E15" s="53">
        <v>500000</v>
      </c>
      <c r="F15" s="53" t="s">
        <v>62</v>
      </c>
      <c r="G15" s="53" t="s">
        <v>62</v>
      </c>
      <c r="H15" s="53" t="s">
        <v>62</v>
      </c>
      <c r="I15" s="53" t="s">
        <v>62</v>
      </c>
      <c r="J15" s="54" t="s">
        <v>186</v>
      </c>
      <c r="K15" s="54" t="s">
        <v>187</v>
      </c>
      <c r="L15" s="58" t="s">
        <v>12</v>
      </c>
    </row>
    <row r="16" spans="1:13" ht="122.4" customHeight="1" x14ac:dyDescent="0.25">
      <c r="A16" s="134">
        <v>2</v>
      </c>
      <c r="B16" s="34" t="s">
        <v>208</v>
      </c>
      <c r="C16" s="34" t="s">
        <v>209</v>
      </c>
      <c r="D16" s="14" t="s">
        <v>210</v>
      </c>
      <c r="E16" s="53" t="s">
        <v>62</v>
      </c>
      <c r="F16" s="53">
        <v>200000</v>
      </c>
      <c r="G16" s="53" t="s">
        <v>62</v>
      </c>
      <c r="H16" s="53" t="s">
        <v>62</v>
      </c>
      <c r="I16" s="53" t="s">
        <v>62</v>
      </c>
      <c r="J16" s="54" t="s">
        <v>186</v>
      </c>
      <c r="K16" s="54" t="s">
        <v>211</v>
      </c>
      <c r="L16" s="58" t="s">
        <v>12</v>
      </c>
    </row>
    <row r="17" spans="1:12" ht="145.94999999999999" customHeight="1" x14ac:dyDescent="0.25">
      <c r="A17" s="113">
        <v>3</v>
      </c>
      <c r="B17" s="34" t="s">
        <v>193</v>
      </c>
      <c r="C17" s="34" t="s">
        <v>194</v>
      </c>
      <c r="D17" s="14" t="s">
        <v>195</v>
      </c>
      <c r="E17" s="53" t="s">
        <v>62</v>
      </c>
      <c r="F17" s="53">
        <v>600000</v>
      </c>
      <c r="G17" s="53" t="s">
        <v>62</v>
      </c>
      <c r="H17" s="53" t="s">
        <v>62</v>
      </c>
      <c r="I17" s="53" t="s">
        <v>62</v>
      </c>
      <c r="J17" s="54" t="s">
        <v>63</v>
      </c>
      <c r="K17" s="54" t="s">
        <v>64</v>
      </c>
      <c r="L17" s="58" t="s">
        <v>12</v>
      </c>
    </row>
    <row r="18" spans="1:12" ht="21.75" hidden="1" customHeight="1" x14ac:dyDescent="0.65">
      <c r="A18" s="51"/>
      <c r="B18" s="308" t="s">
        <v>72</v>
      </c>
      <c r="C18" s="308"/>
      <c r="D18" s="308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1"/>
      <c r="K18" s="51"/>
    </row>
    <row r="19" spans="1:12" ht="21.75" hidden="1" customHeight="1" x14ac:dyDescent="0.65">
      <c r="A19" s="51"/>
      <c r="B19" s="46"/>
      <c r="C19" s="309" t="s">
        <v>73</v>
      </c>
      <c r="D19" s="309"/>
      <c r="E19" s="77">
        <f>COUNT(E15:E17)</f>
        <v>1</v>
      </c>
      <c r="F19" s="77">
        <f>COUNT(F15:F17)</f>
        <v>2</v>
      </c>
      <c r="G19" s="77">
        <f>COUNT(G15:G17)</f>
        <v>0</v>
      </c>
      <c r="H19" s="77">
        <f>COUNT(H17:H17)</f>
        <v>0</v>
      </c>
      <c r="I19" s="77">
        <f>COUNT(I17:I17)</f>
        <v>0</v>
      </c>
      <c r="J19" s="51"/>
      <c r="K19" s="51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  <mergeCell ref="B5:K5"/>
    <mergeCell ref="B7:K7"/>
    <mergeCell ref="K9:L9"/>
    <mergeCell ref="B18:D18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72" t="s">
        <v>67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24.75" customHeight="1" x14ac:dyDescent="0.25">
      <c r="A2" s="245" t="s">
        <v>120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72" t="s">
        <v>42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25">
      <c r="A4" s="272" t="s">
        <v>66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12" ht="21" customHeight="1" x14ac:dyDescent="0.25">
      <c r="A5" s="87"/>
      <c r="B5" s="246" t="s">
        <v>99</v>
      </c>
      <c r="C5" s="246"/>
      <c r="D5" s="246"/>
      <c r="E5" s="246"/>
      <c r="F5" s="246"/>
      <c r="G5" s="246"/>
      <c r="H5" s="246"/>
      <c r="I5" s="246"/>
      <c r="J5" s="246"/>
      <c r="K5" s="246"/>
      <c r="L5" s="9"/>
    </row>
    <row r="6" spans="1:12" ht="21" customHeight="1" x14ac:dyDescent="0.25">
      <c r="A6" s="87"/>
      <c r="B6" s="271" t="s">
        <v>100</v>
      </c>
      <c r="C6" s="246"/>
      <c r="D6" s="246"/>
      <c r="E6" s="246"/>
      <c r="F6" s="246"/>
      <c r="G6" s="246"/>
      <c r="H6" s="246"/>
      <c r="I6" s="246"/>
      <c r="J6" s="246"/>
      <c r="K6" s="246"/>
      <c r="L6" s="86"/>
    </row>
    <row r="7" spans="1:12" ht="44.4" customHeight="1" x14ac:dyDescent="0.25">
      <c r="A7" s="87"/>
      <c r="B7" s="280" t="s">
        <v>101</v>
      </c>
      <c r="C7" s="280"/>
      <c r="D7" s="280"/>
      <c r="E7" s="280"/>
      <c r="F7" s="280"/>
      <c r="G7" s="280"/>
      <c r="H7" s="280"/>
      <c r="I7" s="280"/>
      <c r="J7" s="280"/>
      <c r="K7" s="280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81"/>
      <c r="L8" s="281"/>
    </row>
    <row r="9" spans="1:12" ht="21" customHeight="1" x14ac:dyDescent="0.5">
      <c r="A9" s="9"/>
      <c r="B9" s="9" t="s">
        <v>190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82" t="s">
        <v>85</v>
      </c>
      <c r="L10" s="282"/>
    </row>
    <row r="11" spans="1:12" ht="21" customHeight="1" x14ac:dyDescent="0.5">
      <c r="A11" s="9" t="s">
        <v>76</v>
      </c>
      <c r="B11" s="287" t="s">
        <v>102</v>
      </c>
      <c r="C11" s="287"/>
      <c r="D11" s="287"/>
      <c r="E11" s="287"/>
      <c r="F11" s="287"/>
      <c r="G11" s="287"/>
      <c r="H11" s="287"/>
      <c r="I11" s="287"/>
      <c r="J11" s="287"/>
      <c r="K11" s="11"/>
      <c r="L11" s="11"/>
    </row>
    <row r="12" spans="1:12" ht="21" customHeight="1" x14ac:dyDescent="0.25">
      <c r="A12" s="9"/>
      <c r="B12" s="288" t="s">
        <v>163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</row>
    <row r="13" spans="1:12" ht="21" customHeight="1" x14ac:dyDescent="0.25">
      <c r="A13" s="283" t="s">
        <v>3</v>
      </c>
      <c r="B13" s="283" t="s">
        <v>40</v>
      </c>
      <c r="C13" s="284" t="s">
        <v>44</v>
      </c>
      <c r="D13" s="284" t="s">
        <v>45</v>
      </c>
      <c r="E13" s="285" t="s">
        <v>46</v>
      </c>
      <c r="F13" s="285"/>
      <c r="G13" s="285"/>
      <c r="H13" s="285"/>
      <c r="I13" s="285"/>
      <c r="J13" s="286" t="s">
        <v>47</v>
      </c>
      <c r="K13" s="289" t="s">
        <v>48</v>
      </c>
      <c r="L13" s="289" t="s">
        <v>78</v>
      </c>
    </row>
    <row r="14" spans="1:12" ht="21" customHeight="1" x14ac:dyDescent="0.25">
      <c r="A14" s="283"/>
      <c r="B14" s="283"/>
      <c r="C14" s="284"/>
      <c r="D14" s="28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6"/>
      <c r="K14" s="289"/>
      <c r="L14" s="289"/>
    </row>
    <row r="15" spans="1:12" ht="21" customHeight="1" x14ac:dyDescent="0.25">
      <c r="A15" s="283"/>
      <c r="B15" s="283"/>
      <c r="C15" s="284"/>
      <c r="D15" s="28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6"/>
      <c r="K15" s="289"/>
      <c r="L15" s="289"/>
    </row>
    <row r="16" spans="1:12" ht="223.95" customHeight="1" x14ac:dyDescent="0.25">
      <c r="A16" s="124">
        <v>1</v>
      </c>
      <c r="B16" s="1" t="s">
        <v>152</v>
      </c>
      <c r="C16" s="125" t="s">
        <v>156</v>
      </c>
      <c r="D16" s="126" t="s">
        <v>184</v>
      </c>
      <c r="E16" s="127">
        <v>96600</v>
      </c>
      <c r="F16" s="127">
        <v>96600</v>
      </c>
      <c r="G16" s="127">
        <v>96600</v>
      </c>
      <c r="H16" s="127">
        <v>96600</v>
      </c>
      <c r="I16" s="127">
        <v>96600</v>
      </c>
      <c r="J16" s="123" t="s">
        <v>164</v>
      </c>
      <c r="K16" s="125" t="s">
        <v>183</v>
      </c>
      <c r="L16" s="125" t="s">
        <v>121</v>
      </c>
    </row>
    <row r="17" spans="1:12" ht="114" customHeight="1" x14ac:dyDescent="0.25">
      <c r="A17" s="124">
        <v>2</v>
      </c>
      <c r="B17" s="125" t="s">
        <v>153</v>
      </c>
      <c r="C17" s="125" t="s">
        <v>122</v>
      </c>
      <c r="D17" s="128" t="s">
        <v>123</v>
      </c>
      <c r="E17" s="129">
        <v>15000</v>
      </c>
      <c r="F17" s="129">
        <v>15000</v>
      </c>
      <c r="G17" s="129">
        <v>15000</v>
      </c>
      <c r="H17" s="129">
        <v>15000</v>
      </c>
      <c r="I17" s="129">
        <v>15000</v>
      </c>
      <c r="J17" s="123" t="s">
        <v>124</v>
      </c>
      <c r="K17" s="125" t="s">
        <v>125</v>
      </c>
      <c r="L17" s="125" t="s">
        <v>121</v>
      </c>
    </row>
    <row r="18" spans="1:12" ht="343.2" customHeight="1" x14ac:dyDescent="0.25">
      <c r="A18" s="124">
        <v>3</v>
      </c>
      <c r="B18" s="125" t="s">
        <v>150</v>
      </c>
      <c r="C18" s="125" t="s">
        <v>181</v>
      </c>
      <c r="D18" s="123" t="s">
        <v>126</v>
      </c>
      <c r="E18" s="129">
        <v>30000</v>
      </c>
      <c r="F18" s="129">
        <v>30000</v>
      </c>
      <c r="G18" s="129">
        <v>30000</v>
      </c>
      <c r="H18" s="129">
        <v>30000</v>
      </c>
      <c r="I18" s="129">
        <v>30000</v>
      </c>
      <c r="J18" s="123" t="s">
        <v>182</v>
      </c>
      <c r="K18" s="123" t="s">
        <v>127</v>
      </c>
      <c r="L18" s="125" t="s">
        <v>121</v>
      </c>
    </row>
    <row r="19" spans="1:12" ht="303" customHeight="1" x14ac:dyDescent="0.25">
      <c r="A19" s="124">
        <v>4</v>
      </c>
      <c r="B19" s="130" t="s">
        <v>155</v>
      </c>
      <c r="C19" s="131" t="s">
        <v>161</v>
      </c>
      <c r="D19" s="131" t="s">
        <v>154</v>
      </c>
      <c r="E19" s="129">
        <v>15000</v>
      </c>
      <c r="F19" s="129">
        <v>15000</v>
      </c>
      <c r="G19" s="129">
        <v>15000</v>
      </c>
      <c r="H19" s="129">
        <v>15000</v>
      </c>
      <c r="I19" s="129">
        <v>15000</v>
      </c>
      <c r="J19" s="123" t="s">
        <v>157</v>
      </c>
      <c r="K19" s="125" t="s">
        <v>162</v>
      </c>
      <c r="L19" s="125" t="s">
        <v>121</v>
      </c>
    </row>
    <row r="20" spans="1:12" ht="217.5" customHeight="1" x14ac:dyDescent="0.25">
      <c r="A20" s="124">
        <v>5</v>
      </c>
      <c r="B20" s="1" t="s">
        <v>158</v>
      </c>
      <c r="C20" s="125" t="s">
        <v>145</v>
      </c>
      <c r="D20" s="123" t="s">
        <v>159</v>
      </c>
      <c r="E20" s="132">
        <v>450000</v>
      </c>
      <c r="F20" s="132">
        <v>450000</v>
      </c>
      <c r="G20" s="132">
        <v>450000</v>
      </c>
      <c r="H20" s="132">
        <v>450000</v>
      </c>
      <c r="I20" s="132">
        <v>450000</v>
      </c>
      <c r="J20" s="123" t="s">
        <v>160</v>
      </c>
      <c r="K20" s="125" t="s">
        <v>146</v>
      </c>
      <c r="L20" s="125" t="s">
        <v>121</v>
      </c>
    </row>
    <row r="21" spans="1:12" ht="230.4" customHeight="1" x14ac:dyDescent="0.25">
      <c r="A21" s="124">
        <v>6</v>
      </c>
      <c r="B21" s="1" t="s">
        <v>147</v>
      </c>
      <c r="C21" s="125" t="s">
        <v>189</v>
      </c>
      <c r="D21" s="125" t="s">
        <v>128</v>
      </c>
      <c r="E21" s="133">
        <v>50000</v>
      </c>
      <c r="F21" s="133">
        <v>50000</v>
      </c>
      <c r="G21" s="133">
        <v>50000</v>
      </c>
      <c r="H21" s="133">
        <v>50000</v>
      </c>
      <c r="I21" s="133">
        <v>50000</v>
      </c>
      <c r="J21" s="125" t="s">
        <v>130</v>
      </c>
      <c r="K21" s="125" t="s">
        <v>129</v>
      </c>
      <c r="L21" s="125" t="s">
        <v>131</v>
      </c>
    </row>
    <row r="22" spans="1:12" ht="2.25" hidden="1" customHeight="1" x14ac:dyDescent="0.25">
      <c r="A22" s="30"/>
      <c r="B22" s="273" t="s">
        <v>72</v>
      </c>
      <c r="C22" s="274"/>
      <c r="D22" s="275"/>
      <c r="E22" s="55">
        <f>SUM(E16:E21)</f>
        <v>656600</v>
      </c>
      <c r="F22" s="55">
        <f t="shared" ref="F22:I22" si="0">SUM(F16:F21)</f>
        <v>656600</v>
      </c>
      <c r="G22" s="55">
        <f t="shared" si="0"/>
        <v>656600</v>
      </c>
      <c r="H22" s="55">
        <f t="shared" si="0"/>
        <v>656600</v>
      </c>
      <c r="I22" s="55">
        <f t="shared" si="0"/>
        <v>656600</v>
      </c>
      <c r="J22" s="26"/>
      <c r="K22" s="27"/>
      <c r="L22" s="27"/>
    </row>
    <row r="23" spans="1:12" ht="2.25" hidden="1" customHeight="1" x14ac:dyDescent="0.25">
      <c r="A23" s="276"/>
      <c r="B23" s="277"/>
      <c r="C23" s="278" t="s">
        <v>73</v>
      </c>
      <c r="D23" s="279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  <mergeCell ref="B12:L12"/>
    <mergeCell ref="B5:K5"/>
    <mergeCell ref="B6:K6"/>
    <mergeCell ref="B7:K7"/>
    <mergeCell ref="K8:L8"/>
    <mergeCell ref="B11:J11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8"/>
  <sheetViews>
    <sheetView showWhiteSpace="0" view="pageBreakPreview" topLeftCell="A9" zoomScaleNormal="118" zoomScaleSheetLayoutView="100" zoomScalePageLayoutView="75" workbookViewId="0">
      <selection activeCell="G15" sqref="G15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17.898437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5.796875" customWidth="1"/>
    <col min="12" max="12" width="9" style="79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45" t="s">
        <v>57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4" customHeight="1" x14ac:dyDescent="0.25">
      <c r="A2" s="245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18" customHeight="1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2.5" customHeight="1" x14ac:dyDescent="0.7">
      <c r="A4" s="18"/>
      <c r="B4" s="246" t="s">
        <v>94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7">
      <c r="A5" s="18"/>
      <c r="B5" s="280" t="s">
        <v>185</v>
      </c>
      <c r="C5" s="280"/>
      <c r="D5" s="280"/>
      <c r="E5" s="280"/>
      <c r="F5" s="280"/>
      <c r="G5" s="280"/>
      <c r="H5" s="280"/>
      <c r="I5" s="280"/>
      <c r="J5" s="280"/>
      <c r="K5" s="280"/>
      <c r="L5" s="280"/>
    </row>
    <row r="6" spans="1:12" ht="21.75" customHeight="1" x14ac:dyDescent="0.7">
      <c r="A6" s="18"/>
      <c r="B6" s="246" t="s">
        <v>96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8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8"/>
    </row>
    <row r="9" spans="1:12" ht="21" customHeight="1" x14ac:dyDescent="0.25">
      <c r="B9" s="246" t="s">
        <v>110</v>
      </c>
      <c r="C9" s="246"/>
      <c r="D9" s="246"/>
      <c r="E9" s="246"/>
      <c r="F9" s="246"/>
      <c r="G9" s="246"/>
      <c r="H9" s="246"/>
      <c r="I9" s="246"/>
      <c r="J9" s="312"/>
      <c r="K9" s="319" t="s">
        <v>225</v>
      </c>
      <c r="L9" s="319"/>
    </row>
    <row r="10" spans="1:12" ht="21" customHeight="1" x14ac:dyDescent="0.25">
      <c r="B10" s="246" t="s">
        <v>115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</row>
    <row r="11" spans="1:12" ht="21" customHeight="1" x14ac:dyDescent="0.25">
      <c r="A11" s="2"/>
      <c r="B11" s="288" t="s">
        <v>103</v>
      </c>
      <c r="C11" s="288"/>
      <c r="D11" s="288"/>
      <c r="E11" s="288"/>
      <c r="F11" s="288"/>
      <c r="G11" s="288"/>
      <c r="H11" s="288"/>
      <c r="I11" s="288"/>
      <c r="J11" s="288"/>
      <c r="K11" s="288"/>
      <c r="L11" s="288"/>
    </row>
    <row r="12" spans="1:12" ht="20.399999999999999" customHeight="1" x14ac:dyDescent="0.25">
      <c r="A12" s="295" t="s">
        <v>3</v>
      </c>
      <c r="B12" s="295" t="s">
        <v>40</v>
      </c>
      <c r="C12" s="298" t="s">
        <v>44</v>
      </c>
      <c r="D12" s="298" t="s">
        <v>45</v>
      </c>
      <c r="E12" s="285" t="s">
        <v>46</v>
      </c>
      <c r="F12" s="285"/>
      <c r="G12" s="285"/>
      <c r="H12" s="285"/>
      <c r="I12" s="285"/>
      <c r="J12" s="304" t="s">
        <v>47</v>
      </c>
      <c r="K12" s="301" t="s">
        <v>48</v>
      </c>
      <c r="L12" s="313" t="s">
        <v>78</v>
      </c>
    </row>
    <row r="13" spans="1:12" ht="21" customHeight="1" x14ac:dyDescent="0.25">
      <c r="A13" s="296"/>
      <c r="B13" s="296"/>
      <c r="C13" s="299"/>
      <c r="D13" s="299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305"/>
      <c r="K13" s="302"/>
      <c r="L13" s="314"/>
    </row>
    <row r="14" spans="1:12" ht="19.5" customHeight="1" x14ac:dyDescent="0.25">
      <c r="A14" s="296"/>
      <c r="B14" s="296"/>
      <c r="C14" s="299"/>
      <c r="D14" s="299"/>
      <c r="E14" s="162" t="s">
        <v>61</v>
      </c>
      <c r="F14" s="162" t="s">
        <v>61</v>
      </c>
      <c r="G14" s="162" t="s">
        <v>61</v>
      </c>
      <c r="H14" s="162" t="s">
        <v>61</v>
      </c>
      <c r="I14" s="162" t="s">
        <v>61</v>
      </c>
      <c r="J14" s="305"/>
      <c r="K14" s="302"/>
      <c r="L14" s="314"/>
    </row>
    <row r="15" spans="1:12" ht="237" customHeight="1" x14ac:dyDescent="0.25">
      <c r="A15" s="109">
        <v>1</v>
      </c>
      <c r="B15" s="209" t="s">
        <v>275</v>
      </c>
      <c r="C15" s="147" t="s">
        <v>283</v>
      </c>
      <c r="D15" s="188" t="s">
        <v>286</v>
      </c>
      <c r="E15" s="234" t="s">
        <v>62</v>
      </c>
      <c r="F15" s="234" t="s">
        <v>62</v>
      </c>
      <c r="G15" s="235">
        <v>200000</v>
      </c>
      <c r="H15" s="234" t="s">
        <v>62</v>
      </c>
      <c r="I15" s="234" t="s">
        <v>62</v>
      </c>
      <c r="J15" s="147" t="s">
        <v>276</v>
      </c>
      <c r="K15" s="147" t="s">
        <v>284</v>
      </c>
      <c r="L15" s="149" t="s">
        <v>21</v>
      </c>
    </row>
    <row r="16" spans="1:12" ht="28.2" hidden="1" customHeight="1" x14ac:dyDescent="0.25">
      <c r="A16" s="163"/>
      <c r="B16" s="315" t="s">
        <v>72</v>
      </c>
      <c r="C16" s="316"/>
      <c r="D16" s="317"/>
      <c r="E16" s="164" t="e">
        <f>SUM(#REF!)</f>
        <v>#REF!</v>
      </c>
      <c r="F16" s="164" t="e">
        <f>SUM(#REF!)</f>
        <v>#REF!</v>
      </c>
      <c r="G16" s="164">
        <f>SUM(G15:G15)</f>
        <v>200000</v>
      </c>
      <c r="H16" s="164" t="e">
        <f>SUM(#REF!)</f>
        <v>#REF!</v>
      </c>
      <c r="I16" s="164" t="e">
        <f>SUM(#REF!)</f>
        <v>#REF!</v>
      </c>
      <c r="J16" s="101"/>
      <c r="K16" s="101"/>
      <c r="L16" s="101"/>
    </row>
    <row r="17" spans="1:12" ht="19.95" hidden="1" customHeight="1" x14ac:dyDescent="0.25">
      <c r="A17" s="276"/>
      <c r="B17" s="318"/>
      <c r="C17" s="278" t="s">
        <v>73</v>
      </c>
      <c r="D17" s="279"/>
      <c r="E17" s="31">
        <f>COUNT(#REF!)</f>
        <v>0</v>
      </c>
      <c r="F17" s="31">
        <f>COUNT(#REF!)</f>
        <v>0</v>
      </c>
      <c r="G17" s="31">
        <f>COUNT(G15:G15)</f>
        <v>1</v>
      </c>
      <c r="H17" s="31">
        <f>COUNT(#REF!)</f>
        <v>0</v>
      </c>
      <c r="I17" s="100">
        <f>COUNT(#REF!)</f>
        <v>0</v>
      </c>
      <c r="J17" s="101"/>
      <c r="K17" s="101"/>
      <c r="L17" s="101"/>
    </row>
    <row r="18" spans="1:12" ht="15" customHeight="1" x14ac:dyDescent="0.25">
      <c r="B18" s="102"/>
      <c r="C18" s="103"/>
      <c r="D18" s="102"/>
      <c r="E18" s="104"/>
      <c r="F18" s="105"/>
      <c r="G18" s="101"/>
      <c r="H18" s="101"/>
      <c r="I18" s="104"/>
      <c r="J18" s="101"/>
      <c r="K18" s="101"/>
      <c r="L18" s="101"/>
    </row>
  </sheetData>
  <mergeCells count="21">
    <mergeCell ref="B5:L5"/>
    <mergeCell ref="B16:D16"/>
    <mergeCell ref="A17:B17"/>
    <mergeCell ref="C17:D17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  <mergeCell ref="B11:L11"/>
    <mergeCell ref="B10:L10"/>
    <mergeCell ref="B9:J9"/>
    <mergeCell ref="B6:L6"/>
    <mergeCell ref="L12:L14"/>
  </mergeCells>
  <pageMargins left="0.70866141732283472" right="0.11811023622047245" top="0.15748031496062992" bottom="0.15748031496062992" header="0.31496062992125984" footer="0.31496062992125984"/>
  <pageSetup paperSize="9" scale="95" firstPageNumber="8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view="pageBreakPreview" topLeftCell="A10" zoomScale="106" zoomScaleNormal="98" zoomScaleSheetLayoutView="106" workbookViewId="0">
      <selection activeCell="F18" sqref="F18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8.5" customWidth="1"/>
    <col min="4" max="4" width="12.796875" customWidth="1"/>
    <col min="5" max="5" width="10.09765625" customWidth="1"/>
    <col min="6" max="6" width="7.296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6.19921875" customWidth="1"/>
    <col min="12" max="12" width="9.69921875" customWidth="1"/>
  </cols>
  <sheetData>
    <row r="1" spans="1:12" ht="21" customHeight="1" x14ac:dyDescent="0.25">
      <c r="A1" s="245" t="s">
        <v>57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6.4" customHeight="1" x14ac:dyDescent="0.25">
      <c r="A2" s="245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7">
      <c r="A4" s="18"/>
      <c r="B4" s="246" t="s">
        <v>94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7">
      <c r="A5" s="18"/>
      <c r="B5" s="271" t="s">
        <v>95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16.95" customHeight="1" x14ac:dyDescent="0.7">
      <c r="A6" s="18"/>
      <c r="B6" s="246" t="s">
        <v>96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20.399999999999999" customHeight="1" x14ac:dyDescent="0.7">
      <c r="A7" s="18"/>
      <c r="B7" s="246" t="s">
        <v>92</v>
      </c>
      <c r="C7" s="246"/>
      <c r="D7" s="246"/>
      <c r="E7" s="246"/>
      <c r="F7" s="246"/>
      <c r="G7" s="246"/>
      <c r="H7" s="246"/>
      <c r="I7" s="246"/>
      <c r="J7" s="246"/>
      <c r="K7" s="246"/>
      <c r="L7" s="86"/>
    </row>
    <row r="8" spans="1:12" ht="21" customHeight="1" x14ac:dyDescent="0.7">
      <c r="A8" s="18"/>
      <c r="B8" s="9" t="s">
        <v>258</v>
      </c>
      <c r="C8" s="87"/>
      <c r="D8" s="87"/>
      <c r="E8" s="87"/>
      <c r="F8" s="87"/>
      <c r="G8" s="87"/>
      <c r="H8" s="87"/>
      <c r="I8" s="87"/>
      <c r="J8" s="87"/>
      <c r="K8" s="310"/>
      <c r="L8" s="311"/>
    </row>
    <row r="9" spans="1:12" ht="21" customHeight="1" x14ac:dyDescent="0.25">
      <c r="B9" s="246" t="s">
        <v>110</v>
      </c>
      <c r="C9" s="246"/>
      <c r="D9" s="246"/>
      <c r="E9" s="246"/>
      <c r="F9" s="246"/>
      <c r="G9" s="246"/>
      <c r="H9" s="246"/>
      <c r="I9" s="246"/>
      <c r="J9" s="312"/>
      <c r="K9" s="319" t="s">
        <v>225</v>
      </c>
      <c r="L9" s="319"/>
    </row>
    <row r="10" spans="1:12" ht="21" customHeight="1" x14ac:dyDescent="0.25">
      <c r="B10" s="246" t="s">
        <v>256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</row>
    <row r="11" spans="1:12" ht="21" customHeight="1" x14ac:dyDescent="0.7">
      <c r="B11" s="9" t="s">
        <v>257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83" t="s">
        <v>3</v>
      </c>
      <c r="B12" s="283" t="s">
        <v>40</v>
      </c>
      <c r="C12" s="284" t="s">
        <v>44</v>
      </c>
      <c r="D12" s="284" t="s">
        <v>45</v>
      </c>
      <c r="E12" s="285" t="s">
        <v>46</v>
      </c>
      <c r="F12" s="285"/>
      <c r="G12" s="285"/>
      <c r="H12" s="285"/>
      <c r="I12" s="285"/>
      <c r="J12" s="286" t="s">
        <v>47</v>
      </c>
      <c r="K12" s="289" t="s">
        <v>48</v>
      </c>
      <c r="L12" s="289" t="s">
        <v>78</v>
      </c>
    </row>
    <row r="13" spans="1:12" ht="21" customHeight="1" x14ac:dyDescent="0.25">
      <c r="A13" s="283"/>
      <c r="B13" s="283"/>
      <c r="C13" s="284"/>
      <c r="D13" s="284"/>
      <c r="E13" s="99">
        <v>2566</v>
      </c>
      <c r="F13" s="99">
        <v>2567</v>
      </c>
      <c r="G13" s="99">
        <v>2568</v>
      </c>
      <c r="H13" s="99">
        <v>2569</v>
      </c>
      <c r="I13" s="99">
        <v>2570</v>
      </c>
      <c r="J13" s="286"/>
      <c r="K13" s="289"/>
      <c r="L13" s="289"/>
    </row>
    <row r="14" spans="1:12" ht="21" customHeight="1" x14ac:dyDescent="0.25">
      <c r="A14" s="283"/>
      <c r="B14" s="283"/>
      <c r="C14" s="284"/>
      <c r="D14" s="284"/>
      <c r="E14" s="99" t="s">
        <v>61</v>
      </c>
      <c r="F14" s="99" t="s">
        <v>61</v>
      </c>
      <c r="G14" s="99" t="s">
        <v>61</v>
      </c>
      <c r="H14" s="99" t="s">
        <v>61</v>
      </c>
      <c r="I14" s="99" t="s">
        <v>61</v>
      </c>
      <c r="J14" s="286"/>
      <c r="K14" s="289"/>
      <c r="L14" s="289"/>
    </row>
    <row r="15" spans="1:12" ht="204.6" customHeight="1" x14ac:dyDescent="0.25">
      <c r="A15" s="113">
        <v>1</v>
      </c>
      <c r="B15" s="197" t="s">
        <v>268</v>
      </c>
      <c r="C15" s="196" t="s">
        <v>285</v>
      </c>
      <c r="D15" s="196" t="s">
        <v>287</v>
      </c>
      <c r="E15" s="232" t="s">
        <v>62</v>
      </c>
      <c r="F15" s="232" t="s">
        <v>62</v>
      </c>
      <c r="G15" s="232">
        <v>200000</v>
      </c>
      <c r="H15" s="232" t="s">
        <v>62</v>
      </c>
      <c r="I15" s="232" t="s">
        <v>62</v>
      </c>
      <c r="J15" s="196" t="s">
        <v>269</v>
      </c>
      <c r="K15" s="196" t="s">
        <v>288</v>
      </c>
      <c r="L15" s="228" t="s">
        <v>17</v>
      </c>
    </row>
    <row r="16" spans="1:12" ht="33.6" hidden="1" customHeight="1" x14ac:dyDescent="0.6">
      <c r="A16" s="15"/>
      <c r="B16" s="322" t="s">
        <v>72</v>
      </c>
      <c r="C16" s="323"/>
      <c r="D16" s="324"/>
      <c r="E16" s="142">
        <f>SUM(E15:E15)</f>
        <v>0</v>
      </c>
      <c r="F16" s="142">
        <f>SUM(F15:F15)</f>
        <v>0</v>
      </c>
      <c r="G16" s="142">
        <f>SUM(G15:G15)</f>
        <v>200000</v>
      </c>
      <c r="H16" s="142">
        <f>SUM(H15:H15)</f>
        <v>0</v>
      </c>
      <c r="I16" s="142">
        <f>SUM(I15:I15)</f>
        <v>0</v>
      </c>
      <c r="J16" s="11"/>
      <c r="K16" s="11"/>
      <c r="L16" s="11"/>
    </row>
    <row r="17" spans="1:12" ht="32.4" hidden="1" customHeight="1" x14ac:dyDescent="0.6">
      <c r="A17" s="15"/>
      <c r="B17" s="11"/>
      <c r="C17" s="320" t="s">
        <v>73</v>
      </c>
      <c r="D17" s="321"/>
      <c r="E17" s="40">
        <f>COUNT(E15:E15)</f>
        <v>0</v>
      </c>
      <c r="F17" s="40">
        <f>COUNT(F15:F15)</f>
        <v>0</v>
      </c>
      <c r="G17" s="40">
        <f>COUNT(G15:G15)</f>
        <v>1</v>
      </c>
      <c r="H17" s="40">
        <f>COUNT(H15:H15)</f>
        <v>0</v>
      </c>
      <c r="I17" s="40">
        <f>COUNT(I15:I15)</f>
        <v>0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2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21">
    <mergeCell ref="C17:D17"/>
    <mergeCell ref="L12:L14"/>
    <mergeCell ref="B16:D16"/>
    <mergeCell ref="B5:K5"/>
    <mergeCell ref="B7:K7"/>
    <mergeCell ref="K8:L8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9:J9"/>
    <mergeCell ref="B6:L6"/>
    <mergeCell ref="K9:L9"/>
    <mergeCell ref="B10:L10"/>
  </mergeCells>
  <pageMargins left="0.51181102362204722" right="0.31496062992125984" top="0.55118110236220474" bottom="0.35433070866141736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16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45" t="s">
        <v>57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6.25" customHeight="1" x14ac:dyDescent="0.25">
      <c r="A2" s="245" t="s">
        <v>217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.75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18" customHeight="1" x14ac:dyDescent="0.7">
      <c r="A4" s="18"/>
      <c r="B4" s="246" t="s">
        <v>94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7">
      <c r="A5" s="18"/>
      <c r="B5" s="271" t="s">
        <v>104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.75" customHeight="1" x14ac:dyDescent="0.7">
      <c r="A6" s="18"/>
      <c r="B6" s="246" t="s">
        <v>96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21" customHeight="1" x14ac:dyDescent="0.25">
      <c r="B7" s="9" t="s">
        <v>105</v>
      </c>
      <c r="C7" s="17"/>
      <c r="D7" s="17"/>
      <c r="E7" s="88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15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15"/>
      <c r="F9" s="20"/>
      <c r="G9" s="20"/>
      <c r="H9" s="20"/>
      <c r="I9" s="20"/>
      <c r="J9" s="20"/>
      <c r="K9" s="330" t="s">
        <v>65</v>
      </c>
      <c r="L9" s="330"/>
    </row>
    <row r="10" spans="1:12" ht="21" customHeight="1" x14ac:dyDescent="0.25">
      <c r="B10" s="246" t="s">
        <v>117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</row>
    <row r="11" spans="1:12" ht="21" customHeight="1" x14ac:dyDescent="0.25">
      <c r="A11" s="2"/>
      <c r="B11" s="288" t="s">
        <v>226</v>
      </c>
      <c r="C11" s="288"/>
      <c r="D11" s="288"/>
      <c r="E11" s="288"/>
      <c r="F11" s="288"/>
      <c r="G11" s="288"/>
      <c r="H11" s="288"/>
      <c r="I11" s="288"/>
      <c r="J11" s="288"/>
      <c r="K11" s="288"/>
      <c r="L11" s="288"/>
    </row>
    <row r="12" spans="1:12" ht="16.5" customHeight="1" x14ac:dyDescent="0.25">
      <c r="A12" s="283" t="s">
        <v>3</v>
      </c>
      <c r="B12" s="283" t="s">
        <v>40</v>
      </c>
      <c r="C12" s="284" t="s">
        <v>44</v>
      </c>
      <c r="D12" s="284" t="s">
        <v>45</v>
      </c>
      <c r="E12" s="285" t="s">
        <v>46</v>
      </c>
      <c r="F12" s="285"/>
      <c r="G12" s="285"/>
      <c r="H12" s="285"/>
      <c r="I12" s="285"/>
      <c r="J12" s="286" t="s">
        <v>47</v>
      </c>
      <c r="K12" s="289" t="s">
        <v>48</v>
      </c>
      <c r="L12" s="289" t="s">
        <v>78</v>
      </c>
    </row>
    <row r="13" spans="1:12" ht="16.5" customHeight="1" x14ac:dyDescent="0.25">
      <c r="A13" s="283"/>
      <c r="B13" s="283"/>
      <c r="C13" s="284"/>
      <c r="D13" s="284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86"/>
      <c r="K13" s="289"/>
      <c r="L13" s="289"/>
    </row>
    <row r="14" spans="1:12" ht="16.5" customHeight="1" x14ac:dyDescent="0.25">
      <c r="A14" s="283"/>
      <c r="B14" s="283"/>
      <c r="C14" s="284"/>
      <c r="D14" s="284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86"/>
      <c r="K14" s="289"/>
      <c r="L14" s="289"/>
    </row>
    <row r="15" spans="1:12" ht="195" customHeight="1" x14ac:dyDescent="0.25">
      <c r="A15" s="183">
        <v>1</v>
      </c>
      <c r="B15" s="177" t="s">
        <v>228</v>
      </c>
      <c r="C15" s="177" t="s">
        <v>229</v>
      </c>
      <c r="D15" s="177" t="s">
        <v>230</v>
      </c>
      <c r="E15" s="184" t="s">
        <v>132</v>
      </c>
      <c r="F15" s="184">
        <v>100000</v>
      </c>
      <c r="G15" s="184" t="s">
        <v>62</v>
      </c>
      <c r="H15" s="184" t="s">
        <v>62</v>
      </c>
      <c r="I15" s="184" t="s">
        <v>62</v>
      </c>
      <c r="J15" s="177" t="s">
        <v>231</v>
      </c>
      <c r="K15" s="177" t="s">
        <v>232</v>
      </c>
      <c r="L15" s="177" t="s">
        <v>17</v>
      </c>
    </row>
    <row r="16" spans="1:12" ht="28.95" hidden="1" customHeight="1" x14ac:dyDescent="0.25">
      <c r="A16" s="12"/>
      <c r="B16" s="327" t="s">
        <v>72</v>
      </c>
      <c r="C16" s="328"/>
      <c r="D16" s="329"/>
      <c r="E16" s="32">
        <f>SUM(E15:E15)</f>
        <v>0</v>
      </c>
      <c r="F16" s="32">
        <f>SUM(F15:F15)</f>
        <v>100000</v>
      </c>
      <c r="G16" s="32">
        <f>SUM(G15:G15)</f>
        <v>0</v>
      </c>
      <c r="H16" s="32">
        <f>SUM(H15:H15)</f>
        <v>0</v>
      </c>
      <c r="I16" s="32">
        <f>SUM(I15:I15)</f>
        <v>0</v>
      </c>
    </row>
    <row r="17" spans="2:9" ht="23.4" hidden="1" customHeight="1" x14ac:dyDescent="0.6">
      <c r="B17" s="38"/>
      <c r="C17" s="325" t="s">
        <v>73</v>
      </c>
      <c r="D17" s="326"/>
      <c r="E17" s="52">
        <f>COUNT(E14:E15)</f>
        <v>0</v>
      </c>
      <c r="F17" s="52">
        <f>COUNT(F14:F15)</f>
        <v>1</v>
      </c>
      <c r="G17" s="52">
        <f>COUNT(G14:G15)</f>
        <v>0</v>
      </c>
      <c r="H17" s="52">
        <f>COUNT(H14:H15)</f>
        <v>0</v>
      </c>
      <c r="I17" s="52">
        <f>COUNT(I14:I15)</f>
        <v>0</v>
      </c>
    </row>
  </sheetData>
  <mergeCells count="19">
    <mergeCell ref="B6:L6"/>
    <mergeCell ref="B10:L10"/>
    <mergeCell ref="B11:L11"/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zoomScaleNormal="100" zoomScaleSheetLayoutView="93" workbookViewId="0">
      <selection activeCell="B11" sqref="B11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6" customWidth="1"/>
    <col min="11" max="11" width="18.59765625" customWidth="1"/>
  </cols>
  <sheetData>
    <row r="1" spans="1:12" ht="21" customHeight="1" x14ac:dyDescent="0.25">
      <c r="A1" s="245" t="s">
        <v>57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4" customHeight="1" x14ac:dyDescent="0.25">
      <c r="A2" s="245" t="s">
        <v>233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45" t="s">
        <v>43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" customHeight="1" x14ac:dyDescent="0.25">
      <c r="A4" s="86"/>
      <c r="B4" s="246" t="s">
        <v>94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25">
      <c r="A5" s="86"/>
      <c r="B5" s="271" t="s">
        <v>95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" customHeight="1" x14ac:dyDescent="0.25">
      <c r="A6" s="86"/>
      <c r="B6" s="246" t="s">
        <v>96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21" customHeight="1" x14ac:dyDescent="0.25">
      <c r="A7" s="86"/>
      <c r="B7" s="246" t="s">
        <v>92</v>
      </c>
      <c r="C7" s="246"/>
      <c r="D7" s="246"/>
      <c r="E7" s="246"/>
      <c r="F7" s="246"/>
      <c r="G7" s="246"/>
      <c r="H7" s="246"/>
      <c r="I7" s="246"/>
      <c r="J7" s="246"/>
      <c r="K7" s="246"/>
      <c r="L7" s="86"/>
    </row>
    <row r="8" spans="1:12" ht="21" customHeight="1" x14ac:dyDescent="0.25">
      <c r="A8" s="86"/>
      <c r="B8" s="9" t="s">
        <v>93</v>
      </c>
      <c r="C8" s="87"/>
      <c r="D8" s="87"/>
      <c r="E8" s="87"/>
      <c r="F8" s="87"/>
      <c r="G8" s="87"/>
      <c r="H8" s="87"/>
      <c r="I8" s="87"/>
      <c r="J8" s="87"/>
      <c r="K8" s="310"/>
      <c r="L8" s="311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30" t="s">
        <v>65</v>
      </c>
      <c r="L9" s="330"/>
    </row>
    <row r="10" spans="1:12" ht="21" customHeight="1" x14ac:dyDescent="0.25">
      <c r="B10" s="246" t="s">
        <v>108</v>
      </c>
      <c r="C10" s="246"/>
      <c r="D10" s="246"/>
      <c r="E10" s="246"/>
      <c r="F10" s="246"/>
      <c r="G10" s="246"/>
      <c r="H10" s="246"/>
      <c r="I10" s="246"/>
      <c r="J10" s="246"/>
      <c r="K10" s="88"/>
      <c r="L10" s="88"/>
    </row>
    <row r="11" spans="1:12" ht="21" customHeight="1" x14ac:dyDescent="0.25">
      <c r="A11" s="2"/>
      <c r="B11" s="7" t="s">
        <v>248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38" t="s">
        <v>3</v>
      </c>
      <c r="B12" s="338" t="s">
        <v>40</v>
      </c>
      <c r="C12" s="339" t="s">
        <v>44</v>
      </c>
      <c r="D12" s="339" t="s">
        <v>45</v>
      </c>
      <c r="E12" s="337" t="s">
        <v>46</v>
      </c>
      <c r="F12" s="337"/>
      <c r="G12" s="337"/>
      <c r="H12" s="337"/>
      <c r="I12" s="337"/>
      <c r="J12" s="340" t="s">
        <v>47</v>
      </c>
      <c r="K12" s="333" t="s">
        <v>48</v>
      </c>
      <c r="L12" s="333" t="s">
        <v>7</v>
      </c>
    </row>
    <row r="13" spans="1:12" ht="18.75" customHeight="1" x14ac:dyDescent="0.25">
      <c r="A13" s="338"/>
      <c r="B13" s="338"/>
      <c r="C13" s="339"/>
      <c r="D13" s="339"/>
      <c r="E13" s="141">
        <v>2566</v>
      </c>
      <c r="F13" s="141">
        <v>2567</v>
      </c>
      <c r="G13" s="141">
        <v>2568</v>
      </c>
      <c r="H13" s="141">
        <v>2569</v>
      </c>
      <c r="I13" s="141">
        <v>2570</v>
      </c>
      <c r="J13" s="340"/>
      <c r="K13" s="333"/>
      <c r="L13" s="333"/>
    </row>
    <row r="14" spans="1:12" ht="15.75" customHeight="1" x14ac:dyDescent="0.25">
      <c r="A14" s="338"/>
      <c r="B14" s="338"/>
      <c r="C14" s="339"/>
      <c r="D14" s="339"/>
      <c r="E14" s="141" t="s">
        <v>61</v>
      </c>
      <c r="F14" s="141" t="s">
        <v>61</v>
      </c>
      <c r="G14" s="141" t="s">
        <v>61</v>
      </c>
      <c r="H14" s="141" t="s">
        <v>61</v>
      </c>
      <c r="I14" s="141" t="s">
        <v>61</v>
      </c>
      <c r="J14" s="340"/>
      <c r="K14" s="333"/>
      <c r="L14" s="333"/>
    </row>
    <row r="15" spans="1:12" ht="262.95" customHeight="1" x14ac:dyDescent="0.25">
      <c r="A15" s="124">
        <v>1</v>
      </c>
      <c r="B15" s="177" t="s">
        <v>236</v>
      </c>
      <c r="C15" s="196" t="s">
        <v>246</v>
      </c>
      <c r="D15" s="196" t="s">
        <v>247</v>
      </c>
      <c r="E15" s="132" t="s">
        <v>62</v>
      </c>
      <c r="F15" s="132" t="s">
        <v>62</v>
      </c>
      <c r="G15" s="132">
        <v>200000</v>
      </c>
      <c r="H15" s="132">
        <v>200000</v>
      </c>
      <c r="I15" s="132">
        <v>200000</v>
      </c>
      <c r="J15" s="196" t="s">
        <v>244</v>
      </c>
      <c r="K15" s="196" t="s">
        <v>245</v>
      </c>
      <c r="L15" s="206" t="s">
        <v>17</v>
      </c>
    </row>
    <row r="16" spans="1:12" ht="22.2" hidden="1" customHeight="1" x14ac:dyDescent="0.5">
      <c r="A16" s="43"/>
      <c r="B16" s="334" t="s">
        <v>72</v>
      </c>
      <c r="C16" s="335"/>
      <c r="D16" s="336"/>
      <c r="E16" s="140">
        <f>SUM(E15:E15)</f>
        <v>0</v>
      </c>
      <c r="F16" s="140">
        <f>SUM(F15:F15)</f>
        <v>0</v>
      </c>
      <c r="G16" s="140">
        <f>SUM(G15:G15)</f>
        <v>200000</v>
      </c>
      <c r="H16" s="140">
        <f>SUM(H15:H15)</f>
        <v>200000</v>
      </c>
      <c r="I16" s="140">
        <f>SUM(I15:I15)</f>
        <v>200000</v>
      </c>
      <c r="J16" s="44"/>
      <c r="K16" s="45"/>
      <c r="L16" s="11"/>
    </row>
    <row r="17" spans="1:12" ht="26.4" hidden="1" customHeight="1" x14ac:dyDescent="0.7">
      <c r="A17" s="11"/>
      <c r="B17" s="33"/>
      <c r="C17" s="331" t="s">
        <v>73</v>
      </c>
      <c r="D17" s="332"/>
      <c r="E17" s="42">
        <f>COUNT(E15:E15)</f>
        <v>0</v>
      </c>
      <c r="F17" s="42">
        <f>COUNT(F15:F15)</f>
        <v>0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35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5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  <mergeCell ref="C17:D17"/>
    <mergeCell ref="K12:K14"/>
    <mergeCell ref="L12:L14"/>
    <mergeCell ref="B16:D16"/>
  </mergeCells>
  <pageMargins left="0.51181102362204722" right="0.31496062992125984" top="0.35433070866141736" bottom="0.15748031496062992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>
      <selection activeCell="H16" sqref="H16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1.19921875" bestFit="1" customWidth="1"/>
    <col min="8" max="8" width="6.8984375" customWidth="1"/>
    <col min="9" max="9" width="10.19921875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63" t="s">
        <v>119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3" ht="23.25" customHeight="1" x14ac:dyDescent="0.25">
      <c r="A3" s="245" t="s">
        <v>249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4" spans="1:13" ht="23.25" customHeight="1" x14ac:dyDescent="0.25">
      <c r="A4" s="245" t="s">
        <v>42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</row>
    <row r="5" spans="1:13" ht="23.25" customHeight="1" x14ac:dyDescent="0.25">
      <c r="A5" s="263" t="s">
        <v>43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</row>
    <row r="6" spans="1:13" ht="12" customHeight="1" x14ac:dyDescent="0.25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</row>
    <row r="7" spans="1:13" ht="18" customHeight="1" x14ac:dyDescent="0.25">
      <c r="A7" s="265" t="s">
        <v>4</v>
      </c>
      <c r="B7" s="268" t="s">
        <v>68</v>
      </c>
      <c r="C7" s="268"/>
      <c r="D7" s="268" t="s">
        <v>69</v>
      </c>
      <c r="E7" s="268"/>
      <c r="F7" s="269" t="s">
        <v>36</v>
      </c>
      <c r="G7" s="270"/>
      <c r="H7" s="268" t="s">
        <v>70</v>
      </c>
      <c r="I7" s="268"/>
      <c r="J7" s="268" t="s">
        <v>71</v>
      </c>
      <c r="K7" s="268"/>
      <c r="L7" s="268" t="s">
        <v>37</v>
      </c>
      <c r="M7" s="268"/>
    </row>
    <row r="8" spans="1:13" ht="18" customHeight="1" x14ac:dyDescent="0.25">
      <c r="A8" s="266"/>
      <c r="B8" s="73" t="s">
        <v>38</v>
      </c>
      <c r="C8" s="265" t="s">
        <v>39</v>
      </c>
      <c r="D8" s="73" t="s">
        <v>38</v>
      </c>
      <c r="E8" s="265" t="s">
        <v>39</v>
      </c>
      <c r="F8" s="73" t="s">
        <v>38</v>
      </c>
      <c r="G8" s="265" t="s">
        <v>39</v>
      </c>
      <c r="H8" s="73" t="s">
        <v>38</v>
      </c>
      <c r="I8" s="265" t="s">
        <v>39</v>
      </c>
      <c r="J8" s="73" t="s">
        <v>38</v>
      </c>
      <c r="K8" s="265" t="s">
        <v>39</v>
      </c>
      <c r="L8" s="73" t="s">
        <v>38</v>
      </c>
      <c r="M8" s="265" t="s">
        <v>39</v>
      </c>
    </row>
    <row r="9" spans="1:13" ht="18" customHeight="1" x14ac:dyDescent="0.25">
      <c r="A9" s="267"/>
      <c r="B9" s="74" t="s">
        <v>40</v>
      </c>
      <c r="C9" s="267"/>
      <c r="D9" s="74" t="s">
        <v>40</v>
      </c>
      <c r="E9" s="267"/>
      <c r="F9" s="74" t="s">
        <v>40</v>
      </c>
      <c r="G9" s="267"/>
      <c r="H9" s="74" t="s">
        <v>40</v>
      </c>
      <c r="I9" s="267"/>
      <c r="J9" s="74" t="s">
        <v>40</v>
      </c>
      <c r="K9" s="267"/>
      <c r="L9" s="74" t="s">
        <v>40</v>
      </c>
      <c r="M9" s="267"/>
    </row>
    <row r="10" spans="1:13" ht="25.95" customHeight="1" x14ac:dyDescent="0.65">
      <c r="A10" s="91" t="s">
        <v>151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13" ht="25.95" customHeight="1" x14ac:dyDescent="0.3">
      <c r="A11" s="341" t="s">
        <v>116</v>
      </c>
      <c r="B11" s="341"/>
      <c r="C11" s="341"/>
      <c r="D11" s="341"/>
      <c r="E11" s="341"/>
      <c r="F11" s="341"/>
      <c r="G11" s="341"/>
      <c r="H11" s="341"/>
      <c r="I11" s="341"/>
      <c r="J11" s="93"/>
      <c r="K11" s="93"/>
      <c r="L11" s="93"/>
      <c r="M11" s="93"/>
    </row>
    <row r="12" spans="1:13" ht="25.95" customHeight="1" x14ac:dyDescent="0.65">
      <c r="A12" s="205" t="s">
        <v>86</v>
      </c>
      <c r="B12" s="194">
        <f>+'ยท1)'!E22</f>
        <v>0</v>
      </c>
      <c r="C12" s="195">
        <f>+'ยท1)'!E21</f>
        <v>0</v>
      </c>
      <c r="D12" s="194">
        <f>+'ผ02.2ยท1'!F20</f>
        <v>0</v>
      </c>
      <c r="E12" s="195">
        <f>'ผ02.2ยท1'!F19</f>
        <v>0</v>
      </c>
      <c r="F12" s="194">
        <f>'ผ02.2ยท1'!G20</f>
        <v>0</v>
      </c>
      <c r="G12" s="195">
        <f>'ผ02.2ยท1'!G19</f>
        <v>0</v>
      </c>
      <c r="H12" s="212">
        <f>'ผ02.2ยท1'!H20</f>
        <v>3</v>
      </c>
      <c r="I12" s="195">
        <f>'ผ02.2ยท1'!H19</f>
        <v>19000000</v>
      </c>
      <c r="J12" s="194">
        <f>+'ยท1)'!I22</f>
        <v>0</v>
      </c>
      <c r="K12" s="195">
        <f>'ผ02.2ยท1'!I19</f>
        <v>0</v>
      </c>
      <c r="L12" s="194">
        <f>B12+D12+F12+H12+J12</f>
        <v>3</v>
      </c>
      <c r="M12" s="195">
        <f>C12+E12+G12+I12+K12</f>
        <v>19000000</v>
      </c>
    </row>
    <row r="13" spans="1:13" ht="25.95" customHeight="1" x14ac:dyDescent="0.25">
      <c r="A13" s="201" t="s">
        <v>33</v>
      </c>
      <c r="B13" s="202">
        <f t="shared" ref="B13:M13" si="0">SUM(B12:B12)</f>
        <v>0</v>
      </c>
      <c r="C13" s="203">
        <f t="shared" si="0"/>
        <v>0</v>
      </c>
      <c r="D13" s="202">
        <f t="shared" si="0"/>
        <v>0</v>
      </c>
      <c r="E13" s="203">
        <f t="shared" si="0"/>
        <v>0</v>
      </c>
      <c r="F13" s="202">
        <f t="shared" si="0"/>
        <v>0</v>
      </c>
      <c r="G13" s="203">
        <f t="shared" si="0"/>
        <v>0</v>
      </c>
      <c r="H13" s="211">
        <f t="shared" si="0"/>
        <v>3</v>
      </c>
      <c r="I13" s="204">
        <f t="shared" si="0"/>
        <v>19000000</v>
      </c>
      <c r="J13" s="202">
        <f t="shared" si="0"/>
        <v>0</v>
      </c>
      <c r="K13" s="203">
        <f t="shared" si="0"/>
        <v>0</v>
      </c>
      <c r="L13" s="202">
        <f t="shared" si="0"/>
        <v>3</v>
      </c>
      <c r="M13" s="203">
        <f t="shared" si="0"/>
        <v>19000000</v>
      </c>
    </row>
  </sheetData>
  <mergeCells count="19">
    <mergeCell ref="G8:G9"/>
    <mergeCell ref="I8:I9"/>
    <mergeCell ref="K8:K9"/>
    <mergeCell ref="M8:M9"/>
    <mergeCell ref="A11:I11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L7:M7"/>
    <mergeCell ref="C8:C9"/>
    <mergeCell ref="E8:E9"/>
  </mergeCells>
  <pageMargins left="0.39370078740157483" right="0.11811023622047245" top="0.35433070866141736" bottom="0.35433070866141736" header="0.31496062992125984" footer="0.31496062992125984"/>
  <pageSetup paperSize="9" scale="95" firstPageNumber="10" orientation="landscape" useFirstPageNumber="1" r:id="rId1"/>
  <headerFooter differentOddEven="1">
    <oddFooter>&amp;C&amp;P</oddFooter>
    <evenFooter>&amp;C&amp;P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6"/>
  <sheetViews>
    <sheetView topLeftCell="A12" zoomScale="90" zoomScaleNormal="90" workbookViewId="0">
      <selection activeCell="D18" sqref="D18"/>
    </sheetView>
  </sheetViews>
  <sheetFormatPr defaultColWidth="9" defaultRowHeight="13.8" x14ac:dyDescent="0.25"/>
  <cols>
    <col min="1" max="1" width="3.09765625" customWidth="1"/>
    <col min="2" max="2" width="21.09765625" customWidth="1"/>
    <col min="3" max="3" width="17.09765625" customWidth="1"/>
    <col min="4" max="4" width="19.69921875" customWidth="1"/>
    <col min="5" max="5" width="7.19921875" customWidth="1"/>
    <col min="6" max="6" width="7.59765625" customWidth="1"/>
    <col min="7" max="7" width="6.796875" customWidth="1"/>
    <col min="8" max="8" width="10.19921875" customWidth="1"/>
    <col min="9" max="9" width="6.8984375" customWidth="1"/>
    <col min="10" max="10" width="13.796875" customWidth="1"/>
    <col min="11" max="11" width="12.09765625" customWidth="1"/>
    <col min="12" max="12" width="8.296875" customWidth="1"/>
  </cols>
  <sheetData>
    <row r="1" spans="1:12" ht="21" customHeight="1" x14ac:dyDescent="0.25">
      <c r="A1" s="272" t="s">
        <v>67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24.75" customHeight="1" x14ac:dyDescent="0.25">
      <c r="A2" s="245" t="s">
        <v>249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72" t="s">
        <v>42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25">
      <c r="A4" s="272" t="s">
        <v>66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12" ht="21" customHeight="1" x14ac:dyDescent="0.25">
      <c r="A5" s="87"/>
      <c r="B5" s="246" t="s">
        <v>97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" customHeight="1" x14ac:dyDescent="0.25">
      <c r="A6" s="87"/>
      <c r="B6" s="246" t="s">
        <v>87</v>
      </c>
      <c r="C6" s="246"/>
      <c r="D6" s="246"/>
      <c r="E6" s="246"/>
      <c r="F6" s="246"/>
      <c r="G6" s="246"/>
      <c r="H6" s="246"/>
      <c r="I6" s="246"/>
      <c r="J6" s="246"/>
      <c r="K6" s="246"/>
      <c r="L6" s="86"/>
    </row>
    <row r="7" spans="1:12" ht="24" customHeight="1" x14ac:dyDescent="0.25">
      <c r="A7" s="87"/>
      <c r="B7" s="246" t="s">
        <v>88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</row>
    <row r="8" spans="1:12" ht="21" customHeight="1" x14ac:dyDescent="0.25">
      <c r="A8" s="9"/>
      <c r="B8" s="246" t="s">
        <v>89</v>
      </c>
      <c r="C8" s="246"/>
      <c r="D8" s="246"/>
      <c r="E8" s="246"/>
      <c r="F8" s="246"/>
      <c r="G8" s="246"/>
      <c r="H8" s="246"/>
      <c r="I8" s="246"/>
      <c r="J8" s="246"/>
      <c r="K8" s="246"/>
      <c r="L8" s="86"/>
    </row>
    <row r="9" spans="1:12" ht="21" customHeight="1" x14ac:dyDescent="0.25">
      <c r="A9" s="9"/>
      <c r="B9" s="9" t="s">
        <v>91</v>
      </c>
      <c r="C9" s="87"/>
      <c r="D9" s="87"/>
      <c r="E9" s="87"/>
      <c r="F9" s="87"/>
      <c r="G9" s="87"/>
      <c r="H9" s="87"/>
      <c r="I9" s="87"/>
      <c r="J9" s="87"/>
      <c r="K9" s="307" t="s">
        <v>148</v>
      </c>
      <c r="L9" s="307"/>
    </row>
    <row r="10" spans="1:12" ht="21" customHeight="1" x14ac:dyDescent="0.25">
      <c r="A10" s="9"/>
      <c r="B10" s="287" t="s">
        <v>113</v>
      </c>
      <c r="C10" s="287"/>
      <c r="D10" s="287"/>
      <c r="E10" s="287"/>
      <c r="F10" s="287"/>
      <c r="G10" s="287"/>
      <c r="H10" s="287"/>
      <c r="I10" s="287"/>
      <c r="J10" s="287"/>
      <c r="K10" s="4" t="s">
        <v>60</v>
      </c>
      <c r="L10" s="47"/>
    </row>
    <row r="11" spans="1:12" ht="21" customHeight="1" x14ac:dyDescent="0.25">
      <c r="A11" s="9" t="s">
        <v>76</v>
      </c>
      <c r="B11" s="287" t="s">
        <v>165</v>
      </c>
      <c r="C11" s="287"/>
      <c r="D11" s="287"/>
      <c r="E11" s="287"/>
      <c r="F11" s="287"/>
      <c r="G11" s="287"/>
      <c r="H11" s="287"/>
      <c r="I11" s="287"/>
      <c r="J11" s="287"/>
      <c r="K11" s="4"/>
      <c r="L11" s="47"/>
    </row>
    <row r="12" spans="1:12" ht="21" customHeight="1" x14ac:dyDescent="0.25">
      <c r="A12" s="9"/>
      <c r="B12" s="288" t="s">
        <v>90</v>
      </c>
      <c r="C12" s="288"/>
      <c r="D12" s="288"/>
      <c r="E12" s="288"/>
      <c r="F12" s="288"/>
      <c r="G12" s="288"/>
      <c r="H12" s="288"/>
      <c r="I12" s="288"/>
      <c r="J12" s="288"/>
      <c r="K12" s="288"/>
      <c r="L12" s="48"/>
    </row>
    <row r="13" spans="1:12" ht="21" customHeight="1" x14ac:dyDescent="0.25">
      <c r="A13" s="283" t="s">
        <v>3</v>
      </c>
      <c r="B13" s="283" t="s">
        <v>40</v>
      </c>
      <c r="C13" s="284" t="s">
        <v>44</v>
      </c>
      <c r="D13" s="284" t="s">
        <v>45</v>
      </c>
      <c r="E13" s="285" t="s">
        <v>46</v>
      </c>
      <c r="F13" s="285"/>
      <c r="G13" s="285"/>
      <c r="H13" s="285"/>
      <c r="I13" s="285"/>
      <c r="J13" s="286" t="s">
        <v>47</v>
      </c>
      <c r="K13" s="289" t="s">
        <v>48</v>
      </c>
      <c r="L13" s="289" t="s">
        <v>78</v>
      </c>
    </row>
    <row r="14" spans="1:12" ht="21" customHeight="1" x14ac:dyDescent="0.25">
      <c r="A14" s="283"/>
      <c r="B14" s="283"/>
      <c r="C14" s="284"/>
      <c r="D14" s="284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86"/>
      <c r="K14" s="289"/>
      <c r="L14" s="289"/>
    </row>
    <row r="15" spans="1:12" ht="21" customHeight="1" x14ac:dyDescent="0.25">
      <c r="A15" s="283"/>
      <c r="B15" s="283"/>
      <c r="C15" s="284"/>
      <c r="D15" s="284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86"/>
      <c r="K15" s="289"/>
      <c r="L15" s="289"/>
    </row>
    <row r="16" spans="1:12" ht="181.8" customHeight="1" x14ac:dyDescent="0.25">
      <c r="A16" s="109">
        <v>1</v>
      </c>
      <c r="B16" s="209" t="s">
        <v>278</v>
      </c>
      <c r="C16" s="147" t="s">
        <v>218</v>
      </c>
      <c r="D16" s="147" t="s">
        <v>277</v>
      </c>
      <c r="E16" s="148" t="s">
        <v>62</v>
      </c>
      <c r="F16" s="148" t="s">
        <v>62</v>
      </c>
      <c r="G16" s="148" t="s">
        <v>62</v>
      </c>
      <c r="H16" s="148">
        <v>9000000</v>
      </c>
      <c r="I16" s="189" t="s">
        <v>62</v>
      </c>
      <c r="J16" s="188" t="s">
        <v>136</v>
      </c>
      <c r="K16" s="188" t="s">
        <v>137</v>
      </c>
      <c r="L16" s="210" t="s">
        <v>222</v>
      </c>
    </row>
    <row r="17" spans="1:12" ht="189" customHeight="1" x14ac:dyDescent="0.25">
      <c r="A17" s="109">
        <v>2</v>
      </c>
      <c r="B17" s="209" t="s">
        <v>259</v>
      </c>
      <c r="C17" s="147" t="s">
        <v>252</v>
      </c>
      <c r="D17" s="147" t="s">
        <v>279</v>
      </c>
      <c r="E17" s="148" t="s">
        <v>62</v>
      </c>
      <c r="F17" s="148" t="s">
        <v>62</v>
      </c>
      <c r="G17" s="148" t="s">
        <v>62</v>
      </c>
      <c r="H17" s="148">
        <v>3500000</v>
      </c>
      <c r="I17" s="148" t="s">
        <v>62</v>
      </c>
      <c r="J17" s="147" t="s">
        <v>136</v>
      </c>
      <c r="K17" s="147" t="s">
        <v>137</v>
      </c>
      <c r="L17" s="210" t="s">
        <v>222</v>
      </c>
    </row>
    <row r="18" spans="1:12" ht="189" customHeight="1" x14ac:dyDescent="0.25">
      <c r="A18" s="109">
        <v>3</v>
      </c>
      <c r="B18" s="150" t="s">
        <v>253</v>
      </c>
      <c r="C18" s="147" t="s">
        <v>252</v>
      </c>
      <c r="D18" s="147" t="s">
        <v>267</v>
      </c>
      <c r="E18" s="148" t="s">
        <v>62</v>
      </c>
      <c r="F18" s="148" t="s">
        <v>62</v>
      </c>
      <c r="G18" s="148" t="s">
        <v>62</v>
      </c>
      <c r="H18" s="148">
        <v>6500000</v>
      </c>
      <c r="I18" s="148" t="s">
        <v>62</v>
      </c>
      <c r="J18" s="147" t="s">
        <v>136</v>
      </c>
      <c r="K18" s="147" t="s">
        <v>137</v>
      </c>
      <c r="L18" s="210" t="s">
        <v>222</v>
      </c>
    </row>
    <row r="19" spans="1:12" ht="30.6" hidden="1" customHeight="1" x14ac:dyDescent="0.25">
      <c r="A19" s="30"/>
      <c r="B19" s="273" t="s">
        <v>72</v>
      </c>
      <c r="C19" s="274"/>
      <c r="D19" s="275"/>
      <c r="E19" s="55">
        <f t="shared" ref="E19:I19" si="0">SUM(E16:E18)</f>
        <v>0</v>
      </c>
      <c r="F19" s="55">
        <f>SUM(F16:F18)</f>
        <v>0</v>
      </c>
      <c r="G19" s="55">
        <f t="shared" si="0"/>
        <v>0</v>
      </c>
      <c r="H19" s="55">
        <f t="shared" si="0"/>
        <v>19000000</v>
      </c>
      <c r="I19" s="55">
        <f t="shared" si="0"/>
        <v>0</v>
      </c>
      <c r="J19" s="26"/>
      <c r="K19" s="27"/>
      <c r="L19" s="27"/>
    </row>
    <row r="20" spans="1:12" ht="41.4" hidden="1" customHeight="1" x14ac:dyDescent="0.25">
      <c r="A20" s="276"/>
      <c r="B20" s="277"/>
      <c r="C20" s="278" t="s">
        <v>73</v>
      </c>
      <c r="D20" s="279"/>
      <c r="E20" s="31">
        <f>COUNT(#REF!)</f>
        <v>0</v>
      </c>
      <c r="F20" s="31">
        <f>COUNT(F16:F18)</f>
        <v>0</v>
      </c>
      <c r="G20" s="31">
        <f>COUNT(G16:G18)</f>
        <v>0</v>
      </c>
      <c r="H20" s="31">
        <f>COUNT(H16:H18)</f>
        <v>3</v>
      </c>
      <c r="I20" s="31">
        <f>COUNT(#REF!)</f>
        <v>0</v>
      </c>
      <c r="J20" s="28"/>
      <c r="K20" s="29"/>
      <c r="L20" s="29"/>
    </row>
    <row r="21" spans="1:12" ht="21" hidden="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3">
    <mergeCell ref="B6:K6"/>
    <mergeCell ref="A1:L1"/>
    <mergeCell ref="A2:L2"/>
    <mergeCell ref="A3:L3"/>
    <mergeCell ref="A4:J4"/>
    <mergeCell ref="B5:K5"/>
    <mergeCell ref="J13:J15"/>
    <mergeCell ref="K13:K15"/>
    <mergeCell ref="L13:L15"/>
    <mergeCell ref="B19:D19"/>
    <mergeCell ref="A20:B20"/>
    <mergeCell ref="C20:D20"/>
    <mergeCell ref="A13:A15"/>
    <mergeCell ref="B13:B15"/>
    <mergeCell ref="C13:C15"/>
    <mergeCell ref="D13:D15"/>
    <mergeCell ref="E13:I13"/>
    <mergeCell ref="B8:K8"/>
    <mergeCell ref="K9:L9"/>
    <mergeCell ref="B10:J10"/>
    <mergeCell ref="B12:K12"/>
    <mergeCell ref="B7:L7"/>
    <mergeCell ref="B11:J11"/>
  </mergeCells>
  <phoneticPr fontId="45" type="noConversion"/>
  <pageMargins left="0.51181102362204722" right="0.31496062992125984" top="0.35433070866141736" bottom="0.35433070866141736" header="0.31496062992125984" footer="0.31496062992125984"/>
  <pageSetup paperSize="9" scale="95" firstPageNumber="11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45" t="s">
        <v>57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7" customHeight="1" x14ac:dyDescent="0.25">
      <c r="A2" s="245" t="s">
        <v>120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" customHeight="1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25">
      <c r="A4" s="86"/>
      <c r="B4" s="246" t="s">
        <v>94</v>
      </c>
      <c r="C4" s="246"/>
      <c r="D4" s="246"/>
      <c r="E4" s="246"/>
      <c r="F4" s="246"/>
      <c r="G4" s="246"/>
      <c r="H4" s="246"/>
      <c r="I4" s="246"/>
      <c r="J4" s="246"/>
      <c r="K4" s="246"/>
      <c r="L4" s="86"/>
    </row>
    <row r="5" spans="1:12" ht="21" customHeight="1" x14ac:dyDescent="0.25">
      <c r="A5" s="86"/>
      <c r="B5" s="271" t="s">
        <v>95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" customHeight="1" x14ac:dyDescent="0.25">
      <c r="A6" s="86"/>
      <c r="B6" s="246" t="s">
        <v>96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21" customHeight="1" x14ac:dyDescent="0.25">
      <c r="A7" s="9"/>
      <c r="B7" s="246" t="s">
        <v>92</v>
      </c>
      <c r="C7" s="246"/>
      <c r="D7" s="246"/>
      <c r="E7" s="246"/>
      <c r="F7" s="246"/>
      <c r="G7" s="246"/>
      <c r="H7" s="246"/>
      <c r="I7" s="246"/>
      <c r="J7" s="246"/>
      <c r="K7" s="246"/>
      <c r="L7" s="86"/>
    </row>
    <row r="8" spans="1:12" ht="21" customHeight="1" x14ac:dyDescent="0.25">
      <c r="A8" s="9"/>
      <c r="B8" s="9" t="s">
        <v>93</v>
      </c>
      <c r="C8" s="87"/>
      <c r="D8" s="87"/>
      <c r="E8" s="87"/>
      <c r="F8" s="87"/>
      <c r="G8" s="87"/>
      <c r="H8" s="87"/>
      <c r="I8" s="87"/>
      <c r="J8" s="87"/>
      <c r="K8" s="310"/>
      <c r="L8" s="311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30" t="s">
        <v>65</v>
      </c>
      <c r="L9" s="330"/>
    </row>
    <row r="10" spans="1:12" ht="21" customHeight="1" x14ac:dyDescent="0.25">
      <c r="A10" s="9"/>
      <c r="B10" s="246" t="s">
        <v>118</v>
      </c>
      <c r="C10" s="246"/>
      <c r="D10" s="246"/>
      <c r="E10" s="246"/>
      <c r="F10" s="246"/>
      <c r="G10" s="246"/>
      <c r="H10" s="246"/>
      <c r="I10" s="246"/>
      <c r="J10" s="246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46" t="s">
        <v>3</v>
      </c>
      <c r="B12" s="346" t="s">
        <v>40</v>
      </c>
      <c r="C12" s="349" t="s">
        <v>44</v>
      </c>
      <c r="D12" s="349" t="s">
        <v>45</v>
      </c>
      <c r="E12" s="337" t="s">
        <v>46</v>
      </c>
      <c r="F12" s="337"/>
      <c r="G12" s="337"/>
      <c r="H12" s="337"/>
      <c r="I12" s="337"/>
      <c r="J12" s="352" t="s">
        <v>47</v>
      </c>
      <c r="K12" s="313" t="s">
        <v>48</v>
      </c>
      <c r="L12" s="313" t="s">
        <v>7</v>
      </c>
    </row>
    <row r="13" spans="1:12" ht="18.75" customHeight="1" x14ac:dyDescent="0.25">
      <c r="A13" s="347"/>
      <c r="B13" s="347"/>
      <c r="C13" s="350"/>
      <c r="D13" s="350"/>
      <c r="E13" s="81">
        <v>2566</v>
      </c>
      <c r="F13" s="81">
        <v>2567</v>
      </c>
      <c r="G13" s="81">
        <v>2568</v>
      </c>
      <c r="H13" s="81">
        <v>2569</v>
      </c>
      <c r="I13" s="81">
        <v>2570</v>
      </c>
      <c r="J13" s="353"/>
      <c r="K13" s="314"/>
      <c r="L13" s="314"/>
    </row>
    <row r="14" spans="1:12" ht="15.75" customHeight="1" x14ac:dyDescent="0.25">
      <c r="A14" s="348"/>
      <c r="B14" s="348"/>
      <c r="C14" s="351"/>
      <c r="D14" s="351"/>
      <c r="E14" s="82" t="s">
        <v>61</v>
      </c>
      <c r="F14" s="82" t="s">
        <v>61</v>
      </c>
      <c r="G14" s="82" t="s">
        <v>61</v>
      </c>
      <c r="H14" s="82" t="s">
        <v>61</v>
      </c>
      <c r="I14" s="82" t="s">
        <v>61</v>
      </c>
      <c r="J14" s="354"/>
      <c r="K14" s="342"/>
      <c r="L14" s="342"/>
    </row>
    <row r="15" spans="1:12" ht="260.39999999999998" customHeight="1" x14ac:dyDescent="0.25">
      <c r="A15" s="113">
        <v>1</v>
      </c>
      <c r="B15" s="13" t="s">
        <v>139</v>
      </c>
      <c r="C15" s="108" t="s">
        <v>166</v>
      </c>
      <c r="D15" s="108" t="s">
        <v>167</v>
      </c>
      <c r="E15" s="80" t="s">
        <v>62</v>
      </c>
      <c r="F15" s="80">
        <v>30000</v>
      </c>
      <c r="G15" s="80">
        <v>30000</v>
      </c>
      <c r="H15" s="80">
        <v>30000</v>
      </c>
      <c r="I15" s="80">
        <v>30000</v>
      </c>
      <c r="J15" s="117" t="s">
        <v>56</v>
      </c>
      <c r="K15" s="119" t="s">
        <v>133</v>
      </c>
      <c r="L15" s="118" t="s">
        <v>17</v>
      </c>
    </row>
    <row r="16" spans="1:12" ht="139.94999999999999" customHeight="1" x14ac:dyDescent="0.25">
      <c r="A16" s="113">
        <v>2</v>
      </c>
      <c r="B16" s="13" t="s">
        <v>134</v>
      </c>
      <c r="C16" s="108" t="s">
        <v>140</v>
      </c>
      <c r="D16" s="108" t="s">
        <v>141</v>
      </c>
      <c r="E16" s="80" t="s">
        <v>62</v>
      </c>
      <c r="F16" s="80">
        <v>20000</v>
      </c>
      <c r="G16" s="80">
        <v>20000</v>
      </c>
      <c r="H16" s="80">
        <v>20000</v>
      </c>
      <c r="I16" s="80">
        <v>20000</v>
      </c>
      <c r="J16" s="117" t="s">
        <v>56</v>
      </c>
      <c r="K16" s="108" t="s">
        <v>135</v>
      </c>
      <c r="L16" s="118" t="s">
        <v>17</v>
      </c>
    </row>
    <row r="17" spans="1:12" ht="168.6" customHeight="1" x14ac:dyDescent="0.25">
      <c r="A17" s="113">
        <v>3</v>
      </c>
      <c r="B17" s="13" t="s">
        <v>142</v>
      </c>
      <c r="C17" s="108" t="s">
        <v>143</v>
      </c>
      <c r="D17" s="108" t="s">
        <v>144</v>
      </c>
      <c r="E17" s="80" t="s">
        <v>62</v>
      </c>
      <c r="F17" s="80">
        <v>20000</v>
      </c>
      <c r="G17" s="80">
        <v>20000</v>
      </c>
      <c r="H17" s="80">
        <v>20000</v>
      </c>
      <c r="I17" s="80">
        <v>20000</v>
      </c>
      <c r="J17" s="117" t="s">
        <v>56</v>
      </c>
      <c r="K17" s="119" t="s">
        <v>168</v>
      </c>
      <c r="L17" s="118" t="s">
        <v>17</v>
      </c>
    </row>
    <row r="18" spans="1:12" ht="41.4" hidden="1" customHeight="1" x14ac:dyDescent="0.25">
      <c r="A18" s="43"/>
      <c r="B18" s="343" t="s">
        <v>72</v>
      </c>
      <c r="C18" s="344"/>
      <c r="D18" s="345"/>
      <c r="E18" s="41">
        <f>SUM(E15:E17)</f>
        <v>0</v>
      </c>
      <c r="F18" s="41">
        <f>SUM(F15:F17)</f>
        <v>70000</v>
      </c>
      <c r="G18" s="41">
        <f t="shared" ref="G18:I18" si="0">SUM(G15:G17)</f>
        <v>70000</v>
      </c>
      <c r="H18" s="41">
        <f t="shared" si="0"/>
        <v>70000</v>
      </c>
      <c r="I18" s="41">
        <f t="shared" si="0"/>
        <v>70000</v>
      </c>
      <c r="J18" s="44"/>
      <c r="K18" s="45"/>
      <c r="L18" s="39"/>
    </row>
    <row r="19" spans="1:12" ht="41.4" hidden="1" customHeight="1" x14ac:dyDescent="0.7">
      <c r="A19" s="11"/>
      <c r="B19" s="33"/>
      <c r="C19" s="331" t="s">
        <v>73</v>
      </c>
      <c r="D19" s="332"/>
      <c r="E19" s="42">
        <f>COUNT(#REF!)</f>
        <v>0</v>
      </c>
      <c r="F19" s="42">
        <f>COUNT(F15:F17)</f>
        <v>3</v>
      </c>
      <c r="G19" s="42">
        <f t="shared" ref="G19:I19" si="1">COUNT(G15:G17)</f>
        <v>3</v>
      </c>
      <c r="H19" s="42">
        <f t="shared" si="1"/>
        <v>3</v>
      </c>
      <c r="I19" s="42">
        <f t="shared" si="1"/>
        <v>3</v>
      </c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  <mergeCell ref="K9:L9"/>
    <mergeCell ref="K12:K14"/>
    <mergeCell ref="L12:L14"/>
    <mergeCell ref="B18:D18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45" t="s">
        <v>55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21" customHeight="1" x14ac:dyDescent="0.25">
      <c r="A2" s="272" t="s">
        <v>169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</row>
    <row r="3" spans="1:12" ht="21" customHeight="1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21" customHeight="1" x14ac:dyDescent="0.25">
      <c r="A4" s="87"/>
      <c r="B4" s="271" t="s">
        <v>170</v>
      </c>
      <c r="C4" s="271"/>
      <c r="D4" s="271"/>
      <c r="E4" s="271"/>
      <c r="F4" s="271"/>
      <c r="G4" s="271"/>
      <c r="H4" s="271"/>
      <c r="I4" s="271"/>
      <c r="J4" s="271"/>
      <c r="K4" s="271"/>
      <c r="L4" s="122"/>
    </row>
    <row r="5" spans="1:12" ht="21" customHeight="1" x14ac:dyDescent="0.25">
      <c r="A5" s="87"/>
      <c r="B5" s="271" t="s">
        <v>171</v>
      </c>
      <c r="C5" s="271"/>
      <c r="D5" s="271"/>
      <c r="E5" s="271"/>
      <c r="F5" s="271"/>
      <c r="G5" s="271"/>
      <c r="H5" s="271"/>
      <c r="I5" s="271"/>
      <c r="J5" s="271"/>
      <c r="K5" s="271"/>
      <c r="L5" s="122"/>
    </row>
    <row r="6" spans="1:12" ht="21" customHeight="1" x14ac:dyDescent="0.25">
      <c r="A6" s="87"/>
      <c r="B6" s="271" t="s">
        <v>172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</row>
    <row r="7" spans="1:12" ht="21" customHeight="1" x14ac:dyDescent="0.7">
      <c r="B7" s="9" t="s">
        <v>173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174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175</v>
      </c>
      <c r="C9" s="10"/>
      <c r="D9" s="10"/>
      <c r="E9" s="10"/>
      <c r="F9" s="10"/>
      <c r="G9" s="10"/>
      <c r="H9" s="10"/>
      <c r="I9" s="10"/>
      <c r="J9" s="10"/>
      <c r="K9" s="355"/>
      <c r="L9" s="355"/>
    </row>
    <row r="10" spans="1:12" ht="18.600000000000001" customHeight="1" x14ac:dyDescent="0.25">
      <c r="B10" s="246" t="s">
        <v>176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</row>
    <row r="11" spans="1:12" ht="21" customHeight="1" x14ac:dyDescent="0.7">
      <c r="B11" s="9" t="s">
        <v>177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46" t="s">
        <v>3</v>
      </c>
      <c r="B12" s="346" t="s">
        <v>40</v>
      </c>
      <c r="C12" s="349" t="s">
        <v>44</v>
      </c>
      <c r="D12" s="349" t="s">
        <v>45</v>
      </c>
      <c r="E12" s="337" t="s">
        <v>46</v>
      </c>
      <c r="F12" s="337"/>
      <c r="G12" s="337"/>
      <c r="H12" s="337"/>
      <c r="I12" s="337"/>
      <c r="J12" s="352" t="s">
        <v>47</v>
      </c>
      <c r="K12" s="313" t="s">
        <v>48</v>
      </c>
      <c r="L12" s="313" t="s">
        <v>7</v>
      </c>
    </row>
    <row r="13" spans="1:12" ht="18.75" customHeight="1" x14ac:dyDescent="0.25">
      <c r="A13" s="347"/>
      <c r="B13" s="347"/>
      <c r="C13" s="350"/>
      <c r="D13" s="350"/>
      <c r="E13" s="81">
        <v>2566</v>
      </c>
      <c r="F13" s="81">
        <v>2567</v>
      </c>
      <c r="G13" s="81">
        <v>2568</v>
      </c>
      <c r="H13" s="81">
        <v>2569</v>
      </c>
      <c r="I13" s="81">
        <v>2570</v>
      </c>
      <c r="J13" s="353"/>
      <c r="K13" s="314"/>
      <c r="L13" s="314"/>
    </row>
    <row r="14" spans="1:12" ht="15.75" customHeight="1" x14ac:dyDescent="0.25">
      <c r="A14" s="348"/>
      <c r="B14" s="348"/>
      <c r="C14" s="351"/>
      <c r="D14" s="351"/>
      <c r="E14" s="82" t="s">
        <v>61</v>
      </c>
      <c r="F14" s="82" t="s">
        <v>61</v>
      </c>
      <c r="G14" s="82" t="s">
        <v>61</v>
      </c>
      <c r="H14" s="82" t="s">
        <v>61</v>
      </c>
      <c r="I14" s="82" t="s">
        <v>61</v>
      </c>
      <c r="J14" s="354"/>
      <c r="K14" s="342"/>
      <c r="L14" s="342"/>
    </row>
    <row r="15" spans="1:12" ht="98.4" customHeight="1" x14ac:dyDescent="0.25">
      <c r="A15" s="135">
        <v>1</v>
      </c>
      <c r="B15" s="120" t="s">
        <v>191</v>
      </c>
      <c r="C15" s="136" t="s">
        <v>178</v>
      </c>
      <c r="D15" s="136" t="s">
        <v>188</v>
      </c>
      <c r="E15" s="137" t="s">
        <v>62</v>
      </c>
      <c r="F15" s="137">
        <v>350000</v>
      </c>
      <c r="G15" s="137" t="s">
        <v>62</v>
      </c>
      <c r="H15" s="137" t="s">
        <v>62</v>
      </c>
      <c r="I15" s="137" t="s">
        <v>62</v>
      </c>
      <c r="J15" s="138" t="s">
        <v>180</v>
      </c>
      <c r="K15" s="136" t="s">
        <v>179</v>
      </c>
      <c r="L15" s="139" t="s">
        <v>17</v>
      </c>
    </row>
    <row r="16" spans="1:12" ht="183.6" customHeight="1" x14ac:dyDescent="0.25">
      <c r="A16" s="135">
        <v>2</v>
      </c>
      <c r="B16" s="120" t="s">
        <v>197</v>
      </c>
      <c r="C16" s="136" t="s">
        <v>202</v>
      </c>
      <c r="D16" s="136" t="s">
        <v>200</v>
      </c>
      <c r="E16" s="137" t="s">
        <v>62</v>
      </c>
      <c r="F16" s="137">
        <v>495000</v>
      </c>
      <c r="G16" s="137" t="s">
        <v>62</v>
      </c>
      <c r="H16" s="137" t="s">
        <v>62</v>
      </c>
      <c r="I16" s="137" t="s">
        <v>62</v>
      </c>
      <c r="J16" s="138" t="s">
        <v>203</v>
      </c>
      <c r="K16" s="14" t="s">
        <v>204</v>
      </c>
      <c r="L16" s="139" t="s">
        <v>17</v>
      </c>
    </row>
    <row r="17" spans="1:12" ht="141" customHeight="1" x14ac:dyDescent="0.25">
      <c r="A17" s="135">
        <v>3</v>
      </c>
      <c r="B17" s="120" t="s">
        <v>198</v>
      </c>
      <c r="C17" s="136" t="s">
        <v>213</v>
      </c>
      <c r="D17" s="136" t="s">
        <v>199</v>
      </c>
      <c r="E17" s="137" t="s">
        <v>62</v>
      </c>
      <c r="F17" s="137">
        <v>120000</v>
      </c>
      <c r="G17" s="137" t="s">
        <v>62</v>
      </c>
      <c r="H17" s="137" t="s">
        <v>62</v>
      </c>
      <c r="I17" s="137" t="s">
        <v>62</v>
      </c>
      <c r="J17" s="138" t="s">
        <v>212</v>
      </c>
      <c r="K17" s="136" t="s">
        <v>201</v>
      </c>
      <c r="L17" s="139" t="s">
        <v>17</v>
      </c>
    </row>
    <row r="18" spans="1:12" ht="211.95" customHeight="1" x14ac:dyDescent="0.25">
      <c r="A18" s="135">
        <v>4</v>
      </c>
      <c r="B18" s="120" t="s">
        <v>206</v>
      </c>
      <c r="C18" s="145" t="s">
        <v>214</v>
      </c>
      <c r="D18" s="34" t="s">
        <v>207</v>
      </c>
      <c r="E18" s="80" t="s">
        <v>62</v>
      </c>
      <c r="F18" s="146">
        <v>50000</v>
      </c>
      <c r="G18" s="146">
        <v>50000</v>
      </c>
      <c r="H18" s="146">
        <v>50000</v>
      </c>
      <c r="I18" s="146">
        <v>50000</v>
      </c>
      <c r="J18" s="114" t="s">
        <v>216</v>
      </c>
      <c r="K18" s="145" t="s">
        <v>215</v>
      </c>
      <c r="L18" s="118" t="s">
        <v>17</v>
      </c>
    </row>
    <row r="19" spans="1:12" ht="34.200000000000003" hidden="1" customHeight="1" x14ac:dyDescent="0.25">
      <c r="A19" s="43"/>
      <c r="B19" s="334" t="s">
        <v>72</v>
      </c>
      <c r="C19" s="335"/>
      <c r="D19" s="336"/>
      <c r="E19" s="140">
        <f>SUM(E15:E15)</f>
        <v>0</v>
      </c>
      <c r="F19" s="140">
        <f>SUM(F15:F18)</f>
        <v>1015000</v>
      </c>
      <c r="G19" s="140">
        <f>SUM(G15:G15)</f>
        <v>0</v>
      </c>
      <c r="H19" s="140">
        <f>SUM(H15:H15)</f>
        <v>0</v>
      </c>
      <c r="I19" s="140">
        <f>SUM(I15:I15)</f>
        <v>0</v>
      </c>
      <c r="J19" s="44"/>
      <c r="K19" s="45"/>
      <c r="L19" s="39"/>
    </row>
    <row r="20" spans="1:12" ht="52.2" hidden="1" customHeight="1" x14ac:dyDescent="0.7">
      <c r="A20" s="11"/>
      <c r="B20" s="33"/>
      <c r="C20" s="331" t="s">
        <v>73</v>
      </c>
      <c r="D20" s="332"/>
      <c r="E20" s="42">
        <f>COUNT(#REF!)</f>
        <v>0</v>
      </c>
      <c r="F20" s="42">
        <f>COUNT(F15:F18)</f>
        <v>4</v>
      </c>
      <c r="G20" s="42">
        <f>COUNT(#REF!)</f>
        <v>0</v>
      </c>
      <c r="H20" s="42">
        <f>COUNT(#REF!)</f>
        <v>0</v>
      </c>
      <c r="I20" s="42">
        <f>COUNT(#REF!)</f>
        <v>0</v>
      </c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5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6:L6"/>
    <mergeCell ref="A1:L1"/>
    <mergeCell ref="A2:L2"/>
    <mergeCell ref="A3:L3"/>
    <mergeCell ref="B4:K4"/>
    <mergeCell ref="B5:K5"/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A7D7-200B-4322-A381-CE6B3517E782}">
  <dimension ref="A1:M19"/>
  <sheetViews>
    <sheetView showWhiteSpace="0" view="pageBreakPreview" topLeftCell="A7" zoomScaleNormal="118" zoomScaleSheetLayoutView="100" zoomScalePageLayoutView="75" workbookViewId="0">
      <selection activeCell="H16" sqref="H16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21.5976562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2.19921875" customWidth="1"/>
    <col min="12" max="12" width="9" style="79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72" t="s">
        <v>67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24" customHeight="1" x14ac:dyDescent="0.25">
      <c r="A2" s="245" t="s">
        <v>233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18" customHeight="1" x14ac:dyDescent="0.25">
      <c r="A3" s="272" t="s">
        <v>42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</row>
    <row r="4" spans="1:12" ht="18" customHeight="1" x14ac:dyDescent="0.25">
      <c r="A4" s="272" t="s">
        <v>66</v>
      </c>
      <c r="B4" s="272"/>
      <c r="C4" s="272"/>
      <c r="D4" s="272"/>
      <c r="E4" s="272"/>
      <c r="F4" s="272"/>
      <c r="G4" s="272"/>
      <c r="H4" s="272"/>
      <c r="I4" s="272"/>
      <c r="J4" s="272"/>
      <c r="L4"/>
    </row>
    <row r="5" spans="1:12" ht="22.5" customHeight="1" x14ac:dyDescent="0.7">
      <c r="A5" s="18"/>
      <c r="B5" s="246" t="s">
        <v>94</v>
      </c>
      <c r="C5" s="246"/>
      <c r="D5" s="246"/>
      <c r="E5" s="246"/>
      <c r="F5" s="246"/>
      <c r="G5" s="246"/>
      <c r="H5" s="246"/>
      <c r="I5" s="246"/>
      <c r="J5" s="246"/>
      <c r="K5" s="246"/>
      <c r="L5" s="86"/>
    </row>
    <row r="6" spans="1:12" ht="21" customHeight="1" x14ac:dyDescent="0.7">
      <c r="A6" s="18"/>
      <c r="B6" s="280" t="s">
        <v>185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</row>
    <row r="7" spans="1:12" ht="21.75" customHeight="1" x14ac:dyDescent="0.7">
      <c r="A7" s="18"/>
      <c r="B7" s="246" t="s">
        <v>96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</row>
    <row r="8" spans="1:12" ht="22.5" customHeight="1" x14ac:dyDescent="0.7">
      <c r="A8" s="18"/>
      <c r="B8" s="9" t="s">
        <v>105</v>
      </c>
      <c r="C8" s="18"/>
      <c r="D8" s="18"/>
      <c r="E8" s="18"/>
      <c r="F8" s="18"/>
      <c r="G8" s="18"/>
      <c r="H8" s="18"/>
      <c r="I8" s="18"/>
      <c r="J8" s="18"/>
      <c r="K8" s="18"/>
      <c r="L8" s="78"/>
    </row>
    <row r="9" spans="1:12" ht="22.5" customHeight="1" x14ac:dyDescent="0.7">
      <c r="A9" s="18"/>
      <c r="B9" s="9" t="s">
        <v>106</v>
      </c>
      <c r="C9" s="18"/>
      <c r="D9" s="18"/>
      <c r="E9" s="18"/>
      <c r="F9" s="18"/>
      <c r="G9" s="18"/>
      <c r="H9" s="18"/>
      <c r="I9" s="18"/>
      <c r="J9" s="18"/>
      <c r="K9" s="18"/>
      <c r="L9" s="78"/>
    </row>
    <row r="10" spans="1:12" ht="21" customHeight="1" x14ac:dyDescent="0.25">
      <c r="B10" s="246" t="s">
        <v>110</v>
      </c>
      <c r="C10" s="246"/>
      <c r="D10" s="246"/>
      <c r="E10" s="246"/>
      <c r="F10" s="246"/>
      <c r="G10" s="246"/>
      <c r="H10" s="246"/>
      <c r="I10" s="246"/>
      <c r="J10" s="312"/>
      <c r="K10" s="319" t="s">
        <v>238</v>
      </c>
      <c r="L10" s="319"/>
    </row>
    <row r="11" spans="1:12" ht="21" customHeight="1" x14ac:dyDescent="0.25">
      <c r="B11" s="246" t="s">
        <v>115</v>
      </c>
      <c r="C11" s="246"/>
      <c r="D11" s="246"/>
      <c r="E11" s="246"/>
      <c r="F11" s="246"/>
      <c r="G11" s="246"/>
      <c r="H11" s="246"/>
      <c r="I11" s="246"/>
      <c r="J11" s="246"/>
      <c r="K11" s="246"/>
      <c r="L11" s="246"/>
    </row>
    <row r="12" spans="1:12" ht="21" customHeight="1" x14ac:dyDescent="0.25">
      <c r="A12" s="2"/>
      <c r="B12" s="288" t="s">
        <v>103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</row>
    <row r="13" spans="1:12" ht="20.399999999999999" customHeight="1" x14ac:dyDescent="0.25">
      <c r="A13" s="295" t="s">
        <v>3</v>
      </c>
      <c r="B13" s="295" t="s">
        <v>40</v>
      </c>
      <c r="C13" s="298" t="s">
        <v>44</v>
      </c>
      <c r="D13" s="298" t="s">
        <v>45</v>
      </c>
      <c r="E13" s="285" t="s">
        <v>46</v>
      </c>
      <c r="F13" s="285"/>
      <c r="G13" s="285"/>
      <c r="H13" s="285"/>
      <c r="I13" s="285"/>
      <c r="J13" s="304" t="s">
        <v>47</v>
      </c>
      <c r="K13" s="301" t="s">
        <v>48</v>
      </c>
      <c r="L13" s="313" t="s">
        <v>78</v>
      </c>
    </row>
    <row r="14" spans="1:12" ht="21" customHeight="1" x14ac:dyDescent="0.25">
      <c r="A14" s="296"/>
      <c r="B14" s="296"/>
      <c r="C14" s="299"/>
      <c r="D14" s="299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305"/>
      <c r="K14" s="302"/>
      <c r="L14" s="314"/>
    </row>
    <row r="15" spans="1:12" ht="19.5" customHeight="1" x14ac:dyDescent="0.25">
      <c r="A15" s="296"/>
      <c r="B15" s="296"/>
      <c r="C15" s="299"/>
      <c r="D15" s="299"/>
      <c r="E15" s="162" t="s">
        <v>61</v>
      </c>
      <c r="F15" s="162" t="s">
        <v>61</v>
      </c>
      <c r="G15" s="162" t="s">
        <v>61</v>
      </c>
      <c r="H15" s="162" t="s">
        <v>61</v>
      </c>
      <c r="I15" s="162" t="s">
        <v>61</v>
      </c>
      <c r="J15" s="305"/>
      <c r="K15" s="302"/>
      <c r="L15" s="314"/>
    </row>
    <row r="16" spans="1:12" ht="156" customHeight="1" x14ac:dyDescent="0.25">
      <c r="A16" s="198">
        <v>1</v>
      </c>
      <c r="B16" s="207" t="s">
        <v>239</v>
      </c>
      <c r="C16" s="150" t="s">
        <v>240</v>
      </c>
      <c r="D16" s="208" t="s">
        <v>241</v>
      </c>
      <c r="E16" s="200" t="s">
        <v>132</v>
      </c>
      <c r="F16" s="200" t="s">
        <v>62</v>
      </c>
      <c r="G16" s="200">
        <v>1800000</v>
      </c>
      <c r="H16" s="200">
        <v>1800000</v>
      </c>
      <c r="I16" s="200">
        <v>1800000</v>
      </c>
      <c r="J16" s="150" t="s">
        <v>242</v>
      </c>
      <c r="K16" s="150" t="s">
        <v>243</v>
      </c>
      <c r="L16" s="199" t="s">
        <v>237</v>
      </c>
    </row>
    <row r="17" spans="1:12" ht="28.2" hidden="1" customHeight="1" x14ac:dyDescent="0.25">
      <c r="A17" s="163"/>
      <c r="B17" s="315" t="s">
        <v>72</v>
      </c>
      <c r="C17" s="316"/>
      <c r="D17" s="317"/>
      <c r="E17" s="164" t="e">
        <f>SUM(#REF!)</f>
        <v>#REF!</v>
      </c>
      <c r="F17" s="164" t="e">
        <f>SUM(#REF!)</f>
        <v>#REF!</v>
      </c>
      <c r="G17" s="164">
        <f>SUM(G16)</f>
        <v>1800000</v>
      </c>
      <c r="H17" s="164">
        <f t="shared" ref="H17:I17" si="0">SUM(H16)</f>
        <v>1800000</v>
      </c>
      <c r="I17" s="164">
        <f t="shared" si="0"/>
        <v>1800000</v>
      </c>
      <c r="J17" s="101"/>
      <c r="K17" s="101"/>
      <c r="L17" s="101"/>
    </row>
    <row r="18" spans="1:12" ht="19.95" hidden="1" customHeight="1" x14ac:dyDescent="0.25">
      <c r="A18" s="276"/>
      <c r="B18" s="318"/>
      <c r="C18" s="278" t="s">
        <v>73</v>
      </c>
      <c r="D18" s="279"/>
      <c r="E18" s="31">
        <f>COUNT(#REF!)</f>
        <v>0</v>
      </c>
      <c r="F18" s="31">
        <f>COUNT(#REF!)</f>
        <v>0</v>
      </c>
      <c r="G18" s="31">
        <f>COUNT(G16)</f>
        <v>1</v>
      </c>
      <c r="H18" s="31">
        <f t="shared" ref="H18:I18" si="1">COUNT(H16)</f>
        <v>1</v>
      </c>
      <c r="I18" s="31">
        <f t="shared" si="1"/>
        <v>1</v>
      </c>
      <c r="J18" s="101"/>
      <c r="K18" s="101"/>
      <c r="L18" s="101"/>
    </row>
    <row r="19" spans="1:12" ht="15" customHeight="1" x14ac:dyDescent="0.25">
      <c r="B19" s="102"/>
      <c r="C19" s="103"/>
      <c r="D19" s="102"/>
      <c r="E19" s="104"/>
      <c r="F19" s="105"/>
      <c r="G19" s="101"/>
      <c r="H19" s="101"/>
      <c r="I19" s="104"/>
      <c r="J19" s="101"/>
      <c r="K19" s="101"/>
      <c r="L19" s="101"/>
    </row>
  </sheetData>
  <mergeCells count="22">
    <mergeCell ref="K13:K15"/>
    <mergeCell ref="L13:L15"/>
    <mergeCell ref="B17:D17"/>
    <mergeCell ref="A18:B18"/>
    <mergeCell ref="C18:D18"/>
    <mergeCell ref="A13:A15"/>
    <mergeCell ref="B13:B15"/>
    <mergeCell ref="C13:C15"/>
    <mergeCell ref="D13:D15"/>
    <mergeCell ref="E13:I13"/>
    <mergeCell ref="J13:J15"/>
    <mergeCell ref="B10:J10"/>
    <mergeCell ref="K10:L10"/>
    <mergeCell ref="B11:L11"/>
    <mergeCell ref="B12:L12"/>
    <mergeCell ref="B7:L7"/>
    <mergeCell ref="A1:L1"/>
    <mergeCell ref="A2:L2"/>
    <mergeCell ref="A3:L3"/>
    <mergeCell ref="B5:K5"/>
    <mergeCell ref="B6:L6"/>
    <mergeCell ref="A4:J4"/>
  </mergeCells>
  <pageMargins left="0.70866141732283472" right="0.11811023622047245" top="0.15748031496062992" bottom="0.15748031496062992" header="0.31496062992125984" footer="0.31496062992125984"/>
  <pageSetup paperSize="9" scale="95" firstPageNumber="13" orientation="landscape" useFirstPageNumber="1" r:id="rId1"/>
  <headerFooter differentOddEven="1">
    <oddFooter>&amp;C&amp;P</oddFooter>
    <evenFooter>&amp;C&amp;P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3"/>
  <sheetViews>
    <sheetView tabSelected="1" view="pageBreakPreview" zoomScaleNormal="100" zoomScaleSheetLayoutView="100" workbookViewId="0">
      <selection activeCell="O10" sqref="O10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72" t="s">
        <v>49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</row>
    <row r="3" spans="1:11" ht="27" customHeight="1" x14ac:dyDescent="0.25">
      <c r="A3" s="245" t="s">
        <v>249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</row>
    <row r="4" spans="1:11" ht="24" customHeight="1" x14ac:dyDescent="0.25">
      <c r="A4" s="372" t="s">
        <v>50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</row>
    <row r="5" spans="1:11" ht="24" customHeight="1" x14ac:dyDescent="0.25">
      <c r="A5" s="89"/>
      <c r="B5" s="90"/>
      <c r="C5" s="90"/>
      <c r="D5" s="90"/>
      <c r="E5" s="90"/>
      <c r="F5" s="90"/>
      <c r="G5" s="90"/>
      <c r="H5" s="90"/>
      <c r="I5" s="90"/>
      <c r="J5" s="89"/>
      <c r="K5" s="89"/>
    </row>
    <row r="6" spans="1:11" ht="21" customHeight="1" x14ac:dyDescent="0.7">
      <c r="A6" s="365" t="s">
        <v>3</v>
      </c>
      <c r="B6" s="361" t="s">
        <v>6</v>
      </c>
      <c r="C6" s="363" t="s">
        <v>51</v>
      </c>
      <c r="D6" s="367" t="s">
        <v>52</v>
      </c>
      <c r="E6" s="83" t="s">
        <v>74</v>
      </c>
      <c r="F6" s="369" t="s">
        <v>39</v>
      </c>
      <c r="G6" s="370"/>
      <c r="H6" s="370"/>
      <c r="I6" s="370"/>
      <c r="J6" s="371"/>
      <c r="K6" s="373" t="s">
        <v>78</v>
      </c>
    </row>
    <row r="7" spans="1:11" ht="21.75" customHeight="1" x14ac:dyDescent="0.7">
      <c r="A7" s="366"/>
      <c r="B7" s="362"/>
      <c r="C7" s="364"/>
      <c r="D7" s="368"/>
      <c r="E7" s="84" t="s">
        <v>75</v>
      </c>
      <c r="F7" s="85">
        <v>2566</v>
      </c>
      <c r="G7" s="85">
        <v>2567</v>
      </c>
      <c r="H7" s="85">
        <v>2568</v>
      </c>
      <c r="I7" s="85">
        <v>2569</v>
      </c>
      <c r="J7" s="85">
        <v>2570</v>
      </c>
      <c r="K7" s="374"/>
    </row>
    <row r="8" spans="1:11" ht="20.25" customHeight="1" x14ac:dyDescent="0.25">
      <c r="A8" s="366"/>
      <c r="B8" s="362"/>
      <c r="C8" s="364"/>
      <c r="D8" s="368"/>
      <c r="E8" s="171"/>
      <c r="F8" s="172" t="s">
        <v>53</v>
      </c>
      <c r="G8" s="172" t="s">
        <v>53</v>
      </c>
      <c r="H8" s="172" t="s">
        <v>53</v>
      </c>
      <c r="I8" s="172" t="s">
        <v>53</v>
      </c>
      <c r="J8" s="172" t="s">
        <v>53</v>
      </c>
      <c r="K8" s="374"/>
    </row>
    <row r="9" spans="1:11" ht="20.25" customHeight="1" x14ac:dyDescent="0.25">
      <c r="A9" s="366"/>
      <c r="B9" s="185"/>
      <c r="C9" s="186"/>
      <c r="D9" s="368"/>
      <c r="E9" s="171"/>
      <c r="F9" s="172"/>
      <c r="G9" s="172"/>
      <c r="H9" s="172"/>
      <c r="I9" s="172"/>
      <c r="J9" s="172"/>
      <c r="K9" s="187"/>
    </row>
    <row r="10" spans="1:11" ht="146.4" customHeight="1" x14ac:dyDescent="0.25">
      <c r="A10" s="179">
        <v>1</v>
      </c>
      <c r="B10" s="180" t="s">
        <v>19</v>
      </c>
      <c r="C10" s="181" t="s">
        <v>54</v>
      </c>
      <c r="D10" s="181" t="s">
        <v>271</v>
      </c>
      <c r="E10" s="178" t="s">
        <v>270</v>
      </c>
      <c r="F10" s="182" t="s">
        <v>62</v>
      </c>
      <c r="G10" s="182" t="s">
        <v>62</v>
      </c>
      <c r="H10" s="190">
        <v>32600</v>
      </c>
      <c r="I10" s="182" t="s">
        <v>62</v>
      </c>
      <c r="J10" s="182" t="s">
        <v>62</v>
      </c>
      <c r="K10" s="183" t="s">
        <v>149</v>
      </c>
    </row>
    <row r="11" spans="1:11" ht="90.6" hidden="1" customHeight="1" x14ac:dyDescent="0.25">
      <c r="A11" s="179">
        <v>17</v>
      </c>
      <c r="B11" s="173"/>
      <c r="C11" s="174"/>
      <c r="D11" s="174"/>
      <c r="E11" s="173"/>
      <c r="F11" s="175"/>
      <c r="G11" s="175"/>
      <c r="H11" s="175"/>
      <c r="I11" s="175"/>
      <c r="J11" s="175"/>
      <c r="K11" s="176"/>
    </row>
    <row r="12" spans="1:11" ht="68.400000000000006" hidden="1" customHeight="1" x14ac:dyDescent="0.25">
      <c r="A12" s="179">
        <v>18</v>
      </c>
      <c r="B12" s="111" t="s">
        <v>11</v>
      </c>
      <c r="C12" s="358" t="s">
        <v>72</v>
      </c>
      <c r="D12" s="359"/>
      <c r="E12" s="360"/>
      <c r="F12" s="106" t="e">
        <f>SUM(#REF!)</f>
        <v>#REF!</v>
      </c>
      <c r="G12" s="106">
        <f>SUM(G11:G11)</f>
        <v>0</v>
      </c>
      <c r="H12" s="121" t="s">
        <v>62</v>
      </c>
      <c r="I12" s="121" t="s">
        <v>62</v>
      </c>
      <c r="J12" s="121" t="s">
        <v>62</v>
      </c>
    </row>
    <row r="13" spans="1:11" ht="68.400000000000006" hidden="1" customHeight="1" x14ac:dyDescent="0.35">
      <c r="A13" s="179">
        <v>19</v>
      </c>
      <c r="B13" s="111" t="s">
        <v>11</v>
      </c>
      <c r="C13" s="24"/>
      <c r="D13" s="356" t="s">
        <v>73</v>
      </c>
      <c r="E13" s="357"/>
      <c r="F13" s="25">
        <f>COUNT(#REF!)</f>
        <v>0</v>
      </c>
      <c r="G13" s="25">
        <f>COUNT(G11:G11)</f>
        <v>0</v>
      </c>
      <c r="H13" s="121" t="s">
        <v>62</v>
      </c>
      <c r="I13" s="121" t="s">
        <v>62</v>
      </c>
      <c r="J13" s="121" t="s">
        <v>62</v>
      </c>
    </row>
  </sheetData>
  <mergeCells count="11">
    <mergeCell ref="F6:J6"/>
    <mergeCell ref="A2:K2"/>
    <mergeCell ref="A4:K4"/>
    <mergeCell ref="K6:K8"/>
    <mergeCell ref="A3:K3"/>
    <mergeCell ref="D13:E13"/>
    <mergeCell ref="C12:E12"/>
    <mergeCell ref="B6:B8"/>
    <mergeCell ref="C6:C8"/>
    <mergeCell ref="A6:A9"/>
    <mergeCell ref="D6:D9"/>
  </mergeCells>
  <pageMargins left="0.70866141732283472" right="0.11811023622047245" top="0.35433070866141736" bottom="0.35433070866141736" header="0.31496062992125984" footer="0.31496062992125984"/>
  <pageSetup paperSize="9" scale="95" firstPageNumber="13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15</vt:i4>
      </vt:variant>
    </vt:vector>
  </HeadingPairs>
  <TitlesOfParts>
    <vt:vector size="32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ผ 01. 2</vt:lpstr>
      <vt:lpstr>ผ02.2ยท1</vt:lpstr>
      <vt:lpstr>ยท2.7 เกษตรเพิ่ม 1.66</vt:lpstr>
      <vt:lpstr>ยุทธ 7</vt:lpstr>
      <vt:lpstr>ยท2.2ศึกษา)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2024-12-19T07:13:54Z</cp:lastPrinted>
  <dcterms:created xsi:type="dcterms:W3CDTF">2021-07-19T06:42:53Z</dcterms:created>
  <dcterms:modified xsi:type="dcterms:W3CDTF">2024-12-19T07:17:34Z</dcterms:modified>
</cp:coreProperties>
</file>