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7\เพิ่มเติม 2.67\New folder\"/>
    </mc:Choice>
  </mc:AlternateContent>
  <xr:revisionPtr revIDLastSave="0" documentId="13_ncr:1_{B3F22DCA-766C-41E8-B331-AF7BF7755FB7}" xr6:coauthVersionLast="47" xr6:coauthVersionMax="47" xr10:uidLastSave="{00000000-0000-0000-0000-000000000000}"/>
  <bookViews>
    <workbookView xWindow="-108" yWindow="-108" windowWidth="23256" windowHeight="12456" tabRatio="937" firstSheet="1" activeTab="1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1ศึกษา)" sheetId="15" r:id="rId7"/>
    <sheet name="ยท2.6เพิ่ม 2.66" sheetId="10" state="hidden" r:id="rId8"/>
    <sheet name="ยท2.2สารสุข เพิ่มเติม 2.66" sheetId="18" state="hidden" r:id="rId9"/>
    <sheet name="ยท2.5 สคขข. เพิ่มเติม 2.66" sheetId="14" r:id="rId10"/>
    <sheet name="ผ 01. 2" sheetId="39" r:id="rId11"/>
    <sheet name="ผ02.2ยท1" sheetId="38" r:id="rId12"/>
    <sheet name="ยท2.7 เกษตรเพิ่ม 1.66" sheetId="37" state="hidden" r:id="rId13"/>
    <sheet name="ยุทธ 7" sheetId="40" state="hidden" r:id="rId14"/>
    <sheet name="ยท2.2ศึกษา)" sheetId="42" r:id="rId15"/>
    <sheet name="ครุภัณฑ์" sheetId="13" r:id="rId16"/>
    <sheet name="Sheet1" sheetId="34" r:id="rId17"/>
  </sheets>
  <externalReferences>
    <externalReference r:id="rId18"/>
  </externalReferences>
  <definedNames>
    <definedName name="_xlnm.Print_Titles" localSheetId="15">ครุภัณฑ์!$A:$K,ครุภัณฑ์!$2:$8</definedName>
    <definedName name="_xlnm.Print_Titles" localSheetId="1">'ผ 01 '!$A:$M,'ผ 01 '!$1:$7</definedName>
    <definedName name="_xlnm.Print_Titles" localSheetId="10">'ผ 01. 2'!$A:$M,'ผ 01. 2'!$2:$9</definedName>
    <definedName name="_xlnm.Print_Titles" localSheetId="2">'ผ02.2ยท 5'!$A:$L,'ผ02.2ยท 5'!$8:$15</definedName>
    <definedName name="_xlnm.Print_Titles" localSheetId="11">'ผ02.2ยท1'!$A:$L,'ผ02.2ยท1'!$8:$15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6">'ยท2.1ศึกษา)'!$A:$L,'ยท2.1ศึกษา)'!$7:$14</definedName>
    <definedName name="_xlnm.Print_Titles" localSheetId="14">'ยท2.2ศึกษา)'!$A:$L,'ยท2.2ศึกษา)'!$8:$15</definedName>
    <definedName name="_xlnm.Print_Titles" localSheetId="8">'ยท2.2สารสุข เพิ่มเติม 2.66'!$A:$L,'ยท2.2สารสุข เพิ่มเติม 2.66'!$7:$14</definedName>
    <definedName name="_xlnm.Print_Titles" localSheetId="9">'ยท2.5 สคขข. เพิ่มเติม 2.66'!$A:$L,'ยท2.5 สคขข. เพิ่มเติม 2.66'!$7:$14</definedName>
    <definedName name="_xlnm.Print_Titles" localSheetId="7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5" l="1"/>
  <c r="G17" i="15"/>
  <c r="H24" i="5"/>
  <c r="I24" i="5"/>
  <c r="K15" i="39"/>
  <c r="J15" i="39"/>
  <c r="I15" i="39"/>
  <c r="H15" i="39"/>
  <c r="G15" i="39"/>
  <c r="F15" i="39"/>
  <c r="H18" i="42"/>
  <c r="I18" i="42"/>
  <c r="G18" i="42"/>
  <c r="H17" i="42"/>
  <c r="I17" i="42"/>
  <c r="G17" i="42"/>
  <c r="F18" i="42"/>
  <c r="E18" i="42"/>
  <c r="F17" i="42"/>
  <c r="E17" i="42"/>
  <c r="E19" i="38"/>
  <c r="G19" i="38"/>
  <c r="G12" i="39" s="1"/>
  <c r="G16" i="39" s="1"/>
  <c r="H19" i="38"/>
  <c r="I12" i="39" s="1"/>
  <c r="I16" i="39" s="1"/>
  <c r="I19" i="38"/>
  <c r="K12" i="39" s="1"/>
  <c r="E15" i="39"/>
  <c r="D15" i="39"/>
  <c r="C15" i="39"/>
  <c r="B15" i="39"/>
  <c r="E17" i="15"/>
  <c r="F17" i="15"/>
  <c r="H17" i="15"/>
  <c r="I17" i="15"/>
  <c r="E18" i="15"/>
  <c r="F18" i="15"/>
  <c r="H18" i="15"/>
  <c r="I18" i="15"/>
  <c r="C14" i="20"/>
  <c r="D14" i="20"/>
  <c r="E14" i="20"/>
  <c r="E17" i="20" s="1"/>
  <c r="B14" i="20"/>
  <c r="B17" i="20" s="1"/>
  <c r="K16" i="39" l="1"/>
  <c r="M15" i="39"/>
  <c r="L15" i="39"/>
  <c r="D17" i="20"/>
  <c r="C17" i="20"/>
  <c r="F23" i="5" l="1"/>
  <c r="G23" i="5"/>
  <c r="H23" i="5"/>
  <c r="I23" i="5"/>
  <c r="E23" i="5"/>
  <c r="F24" i="13"/>
  <c r="G24" i="13"/>
  <c r="F25" i="13"/>
  <c r="G25" i="13"/>
  <c r="F19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0" i="38"/>
  <c r="G20" i="38"/>
  <c r="G19" i="24"/>
  <c r="G18" i="24"/>
  <c r="G19" i="37"/>
  <c r="H19" i="37"/>
  <c r="I19" i="37"/>
  <c r="F19" i="37"/>
  <c r="E12" i="39"/>
  <c r="E16" i="39" s="1"/>
  <c r="I20" i="40" l="1"/>
  <c r="H20" i="40"/>
  <c r="G20" i="40"/>
  <c r="E20" i="40"/>
  <c r="I19" i="40"/>
  <c r="H19" i="40"/>
  <c r="G19" i="40"/>
  <c r="E19" i="40"/>
  <c r="F12" i="39"/>
  <c r="F16" i="39" s="1"/>
  <c r="G24" i="5"/>
  <c r="F10" i="20" s="1"/>
  <c r="F11" i="20" l="1"/>
  <c r="F23" i="30"/>
  <c r="G23" i="30"/>
  <c r="H23" i="30"/>
  <c r="I23" i="30"/>
  <c r="F22" i="30"/>
  <c r="G22" i="30"/>
  <c r="H22" i="30"/>
  <c r="I22" i="30"/>
  <c r="E22" i="30"/>
  <c r="E23" i="30"/>
  <c r="F24" i="5" l="1"/>
  <c r="J14" i="20" l="1"/>
  <c r="H14" i="20"/>
  <c r="F14" i="20"/>
  <c r="K14" i="20"/>
  <c r="I14" i="20"/>
  <c r="G14" i="20"/>
  <c r="L14" i="20" l="1"/>
  <c r="M14" i="20"/>
  <c r="E16" i="10"/>
  <c r="F16" i="10"/>
  <c r="G16" i="10"/>
  <c r="H16" i="10"/>
  <c r="I16" i="10"/>
  <c r="E17" i="10"/>
  <c r="F17" i="10"/>
  <c r="G17" i="10"/>
  <c r="H17" i="10"/>
  <c r="I17" i="10"/>
  <c r="I20" i="38" l="1"/>
  <c r="H20" i="38"/>
  <c r="D12" i="39"/>
  <c r="D16" i="39" s="1"/>
  <c r="E20" i="38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C12" i="39" l="1"/>
  <c r="H12" i="39"/>
  <c r="H16" i="39" s="1"/>
  <c r="J12" i="39"/>
  <c r="J16" i="39" s="1"/>
  <c r="E24" i="5"/>
  <c r="B10" i="20" l="1"/>
  <c r="B12" i="39"/>
  <c r="M12" i="39"/>
  <c r="M16" i="39" s="1"/>
  <c r="C16" i="39"/>
  <c r="E19" i="37"/>
  <c r="L12" i="39" l="1"/>
  <c r="L16" i="39" s="1"/>
  <c r="B16" i="39"/>
  <c r="D10" i="20" l="1"/>
  <c r="H10" i="20"/>
  <c r="J10" i="20"/>
  <c r="C10" i="20"/>
  <c r="E10" i="20"/>
  <c r="G10" i="20"/>
  <c r="I10" i="20"/>
  <c r="K10" i="20"/>
  <c r="D11" i="20" l="1"/>
  <c r="D18" i="20" s="1"/>
  <c r="F17" i="18" l="1"/>
  <c r="G17" i="18"/>
  <c r="H17" i="18"/>
  <c r="I17" i="18"/>
  <c r="E17" i="18"/>
  <c r="F17" i="14" l="1"/>
  <c r="G17" i="14"/>
  <c r="F16" i="20" s="1"/>
  <c r="H17" i="14"/>
  <c r="H16" i="20" s="1"/>
  <c r="H17" i="20" s="1"/>
  <c r="H18" i="20" s="1"/>
  <c r="I17" i="14"/>
  <c r="J16" i="20" s="1"/>
  <c r="J17" i="20" s="1"/>
  <c r="J18" i="20" s="1"/>
  <c r="E17" i="14"/>
  <c r="F16" i="14"/>
  <c r="G16" i="14"/>
  <c r="G16" i="20" s="1"/>
  <c r="H16" i="14"/>
  <c r="I16" i="20" s="1"/>
  <c r="I17" i="20" s="1"/>
  <c r="I18" i="20" s="1"/>
  <c r="I16" i="14"/>
  <c r="K16" i="20" s="1"/>
  <c r="K17" i="20" s="1"/>
  <c r="K18" i="20" s="1"/>
  <c r="E16" i="14"/>
  <c r="M16" i="20" l="1"/>
  <c r="M17" i="20" s="1"/>
  <c r="G17" i="20"/>
  <c r="G18" i="20" s="1"/>
  <c r="L16" i="20"/>
  <c r="L17" i="20" s="1"/>
  <c r="F17" i="20"/>
  <c r="F18" i="20" s="1"/>
  <c r="J11" i="20"/>
  <c r="H11" i="20"/>
  <c r="B11" i="20"/>
  <c r="B18" i="20" s="1"/>
  <c r="M10" i="20"/>
  <c r="L10" i="20"/>
  <c r="L18" i="20" l="1"/>
  <c r="M18" i="20"/>
  <c r="I11" i="20"/>
  <c r="K11" i="20"/>
  <c r="G11" i="20"/>
  <c r="E11" i="20"/>
  <c r="E18" i="20" s="1"/>
  <c r="L11" i="20"/>
  <c r="M11" i="20" l="1"/>
  <c r="C11" i="20"/>
  <c r="C18" i="20" s="1"/>
</calcChain>
</file>

<file path=xl/sharedStrings.xml><?xml version="1.0" encoding="utf-8"?>
<sst xmlns="http://schemas.openxmlformats.org/spreadsheetml/2006/main" count="889" uniqueCount="310">
  <si>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</si>
  <si>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</si>
  <si>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</si>
  <si>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</si>
  <si>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</si>
  <si>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</si>
  <si>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</si>
  <si>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</si>
  <si>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</si>
  <si>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</si>
  <si>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</si>
  <si>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</si>
  <si>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</si>
  <si>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</si>
  <si>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</si>
  <si>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</si>
  <si>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</si>
  <si>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</si>
  <si>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</si>
  <si>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</si>
  <si>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</si>
  <si>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</si>
  <si>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</si>
  <si>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</si>
  <si>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</si>
  <si>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</si>
  <si>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</si>
  <si>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</si>
  <si>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</si>
  <si>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</si>
  <si>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</si>
  <si>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</si>
  <si>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</si>
  <si>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</si>
  <si>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</si>
  <si>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</si>
  <si>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</si>
  <si>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</si>
  <si>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</si>
  <si>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</si>
  <si>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</si>
  <si>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</si>
  <si>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</si>
  <si>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</si>
  <si>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</si>
  <si>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</si>
  <si>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</si>
  <si>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</si>
  <si>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</si>
  <si>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</si>
  <si>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</si>
  <si>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</si>
  <si>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</si>
  <si>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</si>
  <si>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</si>
  <si>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</si>
  <si>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</si>
  <si>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</si>
  <si>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</si>
  <si>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</si>
  <si>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</si>
  <si>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</si>
  <si>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</si>
  <si>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</si>
  <si>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</si>
  <si>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</si>
  <si>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</si>
  <si>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</si>
  <si>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</si>
  <si>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</si>
  <si>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</si>
  <si>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</si>
  <si>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</si>
  <si>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</si>
  <si>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</si>
  <si>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</si>
  <si>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</si>
  <si>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</si>
  <si>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</si>
  <si>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</si>
  <si>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</si>
  <si>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</si>
  <si>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</si>
  <si>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</si>
  <si>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</si>
  <si>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</si>
  <si>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</si>
  <si>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</si>
  <si>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</si>
  <si>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</si>
  <si>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</si>
  <si>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</si>
  <si>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</si>
  <si>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</si>
  <si>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</si>
  <si>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</si>
  <si>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</si>
  <si>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</si>
  <si>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</si>
  <si>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</si>
  <si>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</si>
  <si>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</si>
  <si>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</si>
  <si>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</si>
  <si>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</si>
  <si>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</si>
  <si>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</si>
  <si>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</si>
  <si>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</si>
  <si>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</si>
  <si>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</si>
  <si>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</si>
  <si>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</si>
  <si>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</si>
  <si>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</si>
  <si>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</si>
  <si>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</si>
  <si>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</si>
  <si>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</si>
  <si>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</si>
  <si>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</si>
  <si>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</si>
  <si>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</si>
  <si>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</si>
  <si>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</si>
  <si>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</si>
  <si>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</si>
  <si>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</si>
  <si>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</si>
  <si>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</si>
  <si>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</si>
  <si>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</si>
  <si>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</si>
  <si>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</si>
  <si>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</si>
  <si>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</si>
  <si>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- เพื่อให้ประชาชนได้มีถนนใช้ในการคมนาคมได้สะดวกรวดเร็ว                  - เพื่อความปลอดภัยในการใช้รถใช้ถนนในการเดินทาง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</si>
  <si>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</si>
  <si>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</si>
  <si>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</si>
  <si>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</si>
  <si>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>- ประชาชนได้มีไฟฟ้าส่องสว่างอย่างทั่วถึง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</si>
  <si>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</si>
  <si>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</si>
  <si>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</si>
  <si>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</si>
  <si>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</si>
  <si>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</si>
  <si>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</si>
  <si>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</si>
  <si>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</si>
  <si>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</si>
  <si>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</si>
  <si>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</si>
  <si>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กองการศึกษาฯ</t>
  </si>
  <si>
    <t>ครุภัณฑ์สำนักงาน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</si>
  <si>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</si>
  <si>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</si>
  <si>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</si>
  <si>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</si>
  <si>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</si>
  <si>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</si>
  <si>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</si>
  <si>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</si>
  <si>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</si>
  <si>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</si>
  <si>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</si>
  <si>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</si>
  <si>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</si>
  <si>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</si>
  <si>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</si>
  <si>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</si>
  <si>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</si>
  <si>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</si>
  <si>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</si>
  <si>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</si>
  <si>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</si>
  <si>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</si>
  <si>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</si>
  <si>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</si>
  <si>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</si>
  <si>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</si>
  <si>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</si>
  <si>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</si>
  <si>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</si>
  <si>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</si>
  <si>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</si>
  <si>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</si>
  <si>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</si>
  <si>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</si>
  <si>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</si>
  <si>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</si>
  <si>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</si>
  <si>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</si>
  <si>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</si>
  <si>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</si>
  <si>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</si>
  <si>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</si>
  <si>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</si>
  <si>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</si>
  <si>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</si>
  <si>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</si>
  <si>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</si>
  <si>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</si>
  <si>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</si>
  <si>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</si>
  <si>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</si>
  <si>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</si>
  <si>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</si>
  <si>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</si>
  <si>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</si>
  <si>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</si>
  <si>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</si>
  <si>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</si>
  <si>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</si>
  <si>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</si>
  <si>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</si>
  <si>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</si>
  <si>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</si>
  <si>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</si>
  <si>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</si>
  <si>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</si>
  <si>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</si>
  <si>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</si>
  <si>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</si>
  <si>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</si>
  <si>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</si>
  <si>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</si>
  <si>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</si>
  <si>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</si>
  <si>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แบบ ผ 02</t>
  </si>
  <si>
    <t>ถนนในเขตอบต.    ในควนมีไฟฟ้า      ส่องสว่างเพิ่มขึ้น   ร้อยละ 80</t>
  </si>
  <si>
    <t>จำนวน เด็ก เยาวชน และประชาชน ที่เข้าร่วมโครงการ</t>
  </si>
  <si>
    <t xml:space="preserve"> - เด็ก เยาวชน และประชาชน ห่างไกลยาเสพติดและออกกำลังกายมากขึ้น</t>
  </si>
  <si>
    <t xml:space="preserve">               (2) แผนงานการศาสนา วัฒนธรรมและนันทนาการ</t>
  </si>
  <si>
    <t>โครงการจัดการแข่งขันกีฬาต้านภัยยาเสพติดตำบลในควน</t>
  </si>
  <si>
    <t xml:space="preserve"> - เพื่อจัดกิจกรรมกีฬาต้านภัยยาเสพติดและส่งเสริมการออกกำลังกาย</t>
  </si>
  <si>
    <t xml:space="preserve"> - จัดกิจกรรมแข่งขันกีฬาต้านภัยยาเสพติดตำบลในควน อย่างน้อย 1 ครั้ง ฯลฯ</t>
  </si>
  <si>
    <t xml:space="preserve">                   (3)  แผนงานสาธารณสุข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</si>
  <si>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</si>
  <si>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</si>
  <si>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</si>
  <si>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</si>
  <si>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</si>
  <si>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</si>
  <si>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แผนงานบริหารทั่วไป</t>
  </si>
  <si>
    <t>กองคลัง</t>
  </si>
  <si>
    <t>- ก่อสร้างถนนคอนกรีตเสริมเหล็ก ขนาดกว้าง  4  เมตร ระยะทาง 200 เมตร หรือมีพื้นที่ไม่น้อยกว่า 800 ตร.ม. ฯลฯ</t>
  </si>
  <si>
    <t xml:space="preserve">โครงการก่อสร้างถนนคอนกรีตเสริมเหล็กสายซอย 3 - ในบ้าน หมู่ที่ 2 </t>
  </si>
  <si>
    <t>โครงการก่อสร้างถนนคอนกรีตเสริมเหล็กสายมัสยิดนาหยีค้อมเหนือ หมู่ที่ 10</t>
  </si>
  <si>
    <t>แผนพัฒนาท้องถิ่น (พ.ศ. 2566-2570) เพิ่มเติม ครั้งที่ 2/2567</t>
  </si>
  <si>
    <t xml:space="preserve">โครงการปรับปรุงผิวจราจรถนนลาดยางพาราแอสฟัลท์ติกคอนกรีต สายทุ่งหนองแห้ง - ในควน หมู่ที่ 1 - 9 - 7 (ช่วงที่ 2) </t>
  </si>
  <si>
    <t>โครงการก่อสร้างถนนลาดยางพาราแอสฟัลท์ติกคอนกรีตสายหนองมวง - ช่องหาย  หมู่ที่ 3-8</t>
  </si>
  <si>
    <t>โครงการก่อสร้างถนนลาดยางพาราแอสฟัลท์ติกคอนกรีตสายหัวสะพานช่องหาย(บ้านหนองไทร) - สระน้ำสาธารณะพรุยาไทร  หมู่ที่ 4-8</t>
  </si>
  <si>
    <t>- บุกเบิกถนนลูกรังหรือหินผุ ขนาดกว้าง 4 เมตร ระยะทาง 970 เมตร หรือมีพื้นที่ไม่น้อยกว่า 3,880 ตร.ม. ฯลฯ</t>
  </si>
  <si>
    <t>โครงการบุกเบิกถนนลูกรังหรือหินผุสายท่าขนุน - นาสงแก่ หมู่ที่ 5 (ช่วงที่ 2)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</si>
  <si>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</si>
  <si>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>- ก่อสร้างถนนลาดยางพาราแอสฟัลท์ติกคอนกรีต ขนาดกว้าง 5  เมตร ระยะทาง 450 เมตร หนา 0.05 เมตร หรือมีพื้นที่ไม่น้อยกว่า 2,250 ตร.ม. ฯลฯ</t>
  </si>
  <si>
    <t>- ก่อสร้างถนนลาดยางพาราแอสฟัลท์ติกคอนกรีต ขนาดกว้าง 5  เมตร ระยะทาง 1,210 เมตร หนา 0.05 เมตร หรือมีพื้นที่ไม่น้อยกว่า 6,050 ตร.ม. ฯลฯ</t>
  </si>
  <si>
    <t>ยุทธศาสตร์ที่ 2 การพัฒนาด้านคุณภาพชีวิต</t>
  </si>
  <si>
    <t>กลยุทธ์ที่ 2.1 การส่งเสริมการศึกษาและนันทนาการ</t>
  </si>
  <si>
    <t xml:space="preserve"> แผนงานการศึกษา</t>
  </si>
  <si>
    <t>โครงการกั้นห้องเรียนพร้อมทำประตู ศพด.บ้านหนานปู</t>
  </si>
  <si>
    <t xml:space="preserve"> -เพื่อเพิ่มพื้นที่การจัดประสบการณ์ให้มีประสิทธิภาพมากขึ้นและเป็นสัดส่วนมากขึ้น</t>
  </si>
  <si>
    <t>จำนวนห้องเรียนเพิ่ม</t>
  </si>
  <si>
    <t xml:space="preserve"> - เด็กมีพื้นที่ในการจัดประสบการณ์มากขึ้นและเป็นเอกเทศ</t>
  </si>
  <si>
    <t>ครุภัณฑ์คอมพิวเตอร์หรืออิเล็กทรอนิกส์</t>
  </si>
  <si>
    <t xml:space="preserve"> - ค่าจัดซื้อ Smart Phone  ขนาด 5 นิ้ว จำนวน 1 เครื่อง</t>
  </si>
  <si>
    <t xml:space="preserve"> - ค่าจัดซื้อเก้าอี้สำนักงาน จำนวน 2 ตัว </t>
  </si>
  <si>
    <t xml:space="preserve"> - ค่าจัดซื้อเครื่องพิมพ์เช็ค จำนวน 1 เครื่อง</t>
  </si>
  <si>
    <t xml:space="preserve"> - ค่าจัดซื้อตู้เอกสาร 10 ลิ้น จำนวน 1 ตู้</t>
  </si>
  <si>
    <t xml:space="preserve"> - ค่าจัดซื้อเครื่อง Printer Mobile จำนวน 1 เครื่อง</t>
  </si>
  <si>
    <t xml:space="preserve"> - ห้องเรียน จำนวน 2 ห้อง ขนาด 7.75 เมตร สูง 2.6 เมตร พร้อมประตูบานสวิงจำนวน 2 บาน ขนาด 1.98 x 2  เมตร หรือตามแบบที่กำหนด</t>
  </si>
  <si>
    <t>โครงการติดตั้งไฟฟ้าสาธารณะพลังงานแสงอาทิตย์ หมู่ที่ 1-10</t>
  </si>
  <si>
    <t xml:space="preserve"> - ติดตั้งไฟฟ้าพลังงานแสงอาทิตย์ เสาสูง 6 เมตร ฯลฯ</t>
  </si>
  <si>
    <t xml:space="preserve"> - ประชาชนได้มีไฟฟ้าส่องสว่างอย่างทั่วถึง</t>
  </si>
  <si>
    <t xml:space="preserve">โครงการปรับปรุงระบบไฟฟ้าสาธารณะ หมู่ที่ 1 - 10 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</si>
  <si>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                   </t>
  </si>
  <si>
    <t xml:space="preserve"> - ปรับปรุงระบบไฟฟ้าสาธารณะตามมาตรฐานงานไฟฟ้า ฯลฯ</t>
  </si>
  <si>
    <t xml:space="preserve"> - ค่าจัดซื้อเครื่องพิมพ์แบบหัวเข็ม จำนวน 1 เครื่อง</t>
  </si>
  <si>
    <t xml:space="preserve"> - ค่าจัดซื้อรถจักรยานยนต์ ไม่น้อยกว่า 120 CC จำนวน 1 คัน</t>
  </si>
  <si>
    <t>- ปรับปรุงผิวจราจรถนนลาดยางพาราแอสฟัลท์ติกคอนกรีต ขนาดกว้าง 7  เมตร ระยะทาง 1,185 เมตร หนา 0.05 เมตร หรือมีพื้นที่ไม่น้อยกว่า 8,295 ตร.ม. ฯลฯ</t>
  </si>
  <si>
    <t>กลยุทธ์ที่ 2.2 การส่งเสริมสาธารณสุขและสวัสดิการสังคม</t>
  </si>
  <si>
    <t xml:space="preserve"> - ค่าจัดซื้อโต๊ะ - เก้าอี้ สำหรับห้องประชุม จำนวน 1 ชุด</t>
  </si>
  <si>
    <t>โครงการส่งเสริมการจ้างงานคนพิการเชิงสังคม</t>
  </si>
  <si>
    <t xml:space="preserve"> - ค่าจัดซื้อกล้องวงจรปิด หมู่ที่ 3 จำนวน 1 ชุด  6 จุด</t>
  </si>
  <si>
    <t xml:space="preserve"> - ค่าจัดซื้อกล้องวงจรปิด หมู่ที่ 2 จำนวน 1 ชุด  6 จุด</t>
  </si>
  <si>
    <t xml:space="preserve"> - ค่าจัดซื้อเครื่องดูดฝุ่น จำนวน 4 เครื่อง</t>
  </si>
  <si>
    <t xml:space="preserve">โครงการอุดหนุนโรงเรียนทุ่งหนองแห้งประชาสรรค์                         </t>
  </si>
  <si>
    <t>เพื่อจ้างครู/วิทยากรมวยไทย  สอนนักเรียน ตามการอนุรักษ์ศิลปะมวยไทย</t>
  </si>
  <si>
    <t>จ้างครูสอน/วิทยากร สอนนักเรียนโรงเรียนทุ่งหนองแห้งประชาสรรค์</t>
  </si>
  <si>
    <t>จำนวนเงินที่อุดหนุน</t>
  </si>
  <si>
    <t>จ้างครูสอน/วิทยากรสอนนักเรียนโรงเรียนทุ่งหนองแห้งประชาสรรค์และนักเรียนมีความรู้ด้านศิลปะมวยไทย</t>
  </si>
  <si>
    <t>กองการศึกษาฯ (เงินอุดหนุนเฉพาะกิจ)</t>
  </si>
  <si>
    <t>แบบ ผ 02/2</t>
  </si>
  <si>
    <t>โครงการก่อสร้างสนามจักรยานขาไถ Balance Bike</t>
  </si>
  <si>
    <t xml:space="preserve"> - สนามจักรยานขาไถ 1 สนาม ฯลฯ</t>
  </si>
  <si>
    <r>
      <t xml:space="preserve"> - ก่อสร้างสนามจักรยานขาไถ Balance Bike</t>
    </r>
    <r>
      <rPr>
        <sz val="16"/>
        <color theme="1"/>
        <rFont val="TH SarabunPSK"/>
        <family val="2"/>
      </rPr>
      <t xml:space="preserve"> ขนาด 40*40 ม.หรือตามแบบที่กำหนด </t>
    </r>
  </si>
  <si>
    <t>สนามจักรยานขาไถ</t>
  </si>
  <si>
    <t xml:space="preserve"> - สนามจักรยานขาไถและนักเรียนมีพะฒนาการเหมาะสมตามวัย</t>
  </si>
  <si>
    <t>ครุภัณฑ์โรงงาน</t>
  </si>
  <si>
    <t xml:space="preserve"> - ค่าจัดซื้อเตาเผาขยะชุมชน จำนวน 1 เครื่อง</t>
  </si>
  <si>
    <t>คนพิการ จำนวน 2 คน</t>
  </si>
  <si>
    <t xml:space="preserve">คนพิการในพื้นที่มีงานทำ สามารถทำให้คุณภาพชีวิตดีขึ้น      </t>
  </si>
  <si>
    <t xml:space="preserve"> - เพื่อพัฒนาคุณภาพชีวิตคนพิการตำบลในควน  </t>
  </si>
  <si>
    <t>- จ้างงานคนพิการ จำนวน 2 คน ฯ</t>
  </si>
  <si>
    <t>โครงการติดตั้งโคมไฟฟ้ากิ่งฝาก 2x36 วัตต์ หมู่ที่ 3 (ถนนสายท่าคลองออก)</t>
  </si>
  <si>
    <t>- ติดตั้งโคมไฟฟ้ากิ่งฝาก 2x36 วัตต์  จำนวน 15 ชุด  ฯลฯ</t>
  </si>
  <si>
    <t>โครงการก่อสร้างถนนคอนกรีตเสริมเหล็กสายในควน-หาดปลายสาร หมู่ที่ 7</t>
  </si>
  <si>
    <t xml:space="preserve">                       (4) แผนงานสังคมสงเคราะห์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</si>
</sst>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6"/>
      <color indexed="8"/>
      <name val="TH SarabunPSK"/>
      <family val="2"/>
    </font>
    <font>
      <sz val="14.5"/>
      <color theme="1"/>
      <name val="TH SarabunPSK"/>
      <family val="2"/>
      <charset val="222"/>
    </font>
    <font>
      <sz val="14.5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72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0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4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0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4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8" xfId="0" applyNumberFormat="1" applyFont="1" applyBorder="1"/>
    <xf numFmtId="61" fontId="29" fillId="0" borderId="18" xfId="0" applyNumberFormat="1" applyFont="1" applyBorder="1"/>
    <xf numFmtId="61" fontId="29" fillId="0" borderId="2" xfId="0" applyNumberFormat="1" applyFont="1" applyBorder="1"/>
    <xf numFmtId="61" fontId="22" fillId="4" borderId="16" xfId="0" applyNumberFormat="1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3" fontId="13" fillId="4" borderId="16" xfId="0" applyNumberFormat="1" applyFont="1" applyFill="1" applyBorder="1" applyAlignment="1">
      <alignment horizontal="center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9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33" fillId="0" borderId="1" xfId="0" applyFont="1" applyBorder="1" applyAlignment="1">
      <alignment vertical="top" wrapText="1"/>
    </xf>
    <xf numFmtId="0" fontId="34" fillId="0" borderId="0" xfId="0" applyFont="1"/>
    <xf numFmtId="0" fontId="13" fillId="0" borderId="1" xfId="0" applyFont="1" applyBorder="1" applyAlignment="1">
      <alignment horizontal="center"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187" fontId="36" fillId="0" borderId="1" xfId="3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left" vertical="top" wrapText="1"/>
    </xf>
    <xf numFmtId="187" fontId="37" fillId="0" borderId="1" xfId="6" applyNumberFormat="1" applyFont="1" applyBorder="1" applyAlignment="1">
      <alignment horizontal="center" vertical="top" wrapText="1"/>
    </xf>
    <xf numFmtId="187" fontId="37" fillId="0" borderId="1" xfId="6" applyNumberFormat="1" applyFont="1" applyBorder="1" applyAlignment="1">
      <alignment horizontal="left" vertical="top" wrapText="1"/>
    </xf>
    <xf numFmtId="49" fontId="37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8" fillId="0" borderId="0" xfId="0" applyFont="1" applyAlignment="1">
      <alignment horizontal="left" vertical="center"/>
    </xf>
    <xf numFmtId="0" fontId="39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horizontal="left" vertical="top" wrapText="1"/>
    </xf>
    <xf numFmtId="49" fontId="42" fillId="0" borderId="1" xfId="0" applyNumberFormat="1" applyFont="1" applyBorder="1" applyAlignment="1">
      <alignment horizontal="left" vertical="top" wrapText="1"/>
    </xf>
    <xf numFmtId="187" fontId="42" fillId="0" borderId="1" xfId="3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42" fillId="0" borderId="1" xfId="0" applyFont="1" applyBorder="1" applyAlignment="1">
      <alignment vertical="top" wrapText="1"/>
    </xf>
    <xf numFmtId="0" fontId="43" fillId="0" borderId="1" xfId="0" applyFont="1" applyBorder="1" applyAlignment="1">
      <alignment vertical="top" wrapText="1"/>
    </xf>
    <xf numFmtId="0" fontId="44" fillId="0" borderId="14" xfId="0" applyFont="1" applyBorder="1" applyAlignment="1">
      <alignment horizontal="left" vertical="top" wrapText="1"/>
    </xf>
    <xf numFmtId="0" fontId="43" fillId="0" borderId="14" xfId="0" applyFont="1" applyBorder="1" applyAlignment="1">
      <alignment vertical="top" wrapText="1"/>
    </xf>
    <xf numFmtId="49" fontId="42" fillId="0" borderId="14" xfId="0" applyNumberFormat="1" applyFont="1" applyBorder="1" applyAlignment="1">
      <alignment horizontal="left" vertical="top" wrapText="1"/>
    </xf>
    <xf numFmtId="187" fontId="42" fillId="0" borderId="14" xfId="3" applyNumberFormat="1" applyFont="1" applyBorder="1" applyAlignment="1">
      <alignment horizontal="center" vertical="top" wrapText="1"/>
    </xf>
    <xf numFmtId="49" fontId="42" fillId="0" borderId="14" xfId="0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187" fontId="33" fillId="0" borderId="1" xfId="3" applyNumberFormat="1" applyFont="1" applyBorder="1" applyAlignment="1">
      <alignment horizontal="center" vertical="top" wrapText="1"/>
    </xf>
    <xf numFmtId="49" fontId="33" fillId="0" borderId="1" xfId="0" applyNumberFormat="1" applyFont="1" applyBorder="1" applyAlignment="1">
      <alignment horizontal="left" vertical="top" wrapText="1"/>
    </xf>
    <xf numFmtId="49" fontId="33" fillId="0" borderId="1" xfId="0" applyNumberFormat="1" applyFont="1" applyBorder="1" applyAlignment="1">
      <alignment horizontal="center" vertical="top" wrapText="1"/>
    </xf>
    <xf numFmtId="0" fontId="37" fillId="0" borderId="9" xfId="0" applyFont="1" applyBorder="1" applyAlignment="1">
      <alignment vertical="top" wrapText="1"/>
    </xf>
    <xf numFmtId="0" fontId="19" fillId="4" borderId="5" xfId="3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top" wrapText="1"/>
    </xf>
    <xf numFmtId="3" fontId="19" fillId="7" borderId="6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 wrapText="1"/>
    </xf>
    <xf numFmtId="0" fontId="37" fillId="0" borderId="7" xfId="0" applyFont="1" applyBorder="1" applyAlignment="1">
      <alignment vertical="top" wrapText="1"/>
    </xf>
    <xf numFmtId="0" fontId="46" fillId="0" borderId="9" xfId="0" applyFont="1" applyBorder="1" applyAlignment="1">
      <alignment vertical="top" wrapText="1"/>
    </xf>
    <xf numFmtId="49" fontId="33" fillId="0" borderId="12" xfId="0" applyNumberFormat="1" applyFont="1" applyBorder="1" applyAlignment="1">
      <alignment horizontal="left" vertical="top" wrapText="1"/>
    </xf>
    <xf numFmtId="0" fontId="46" fillId="0" borderId="14" xfId="0" applyFont="1" applyBorder="1" applyAlignment="1">
      <alignment vertical="top" wrapText="1"/>
    </xf>
    <xf numFmtId="49" fontId="33" fillId="0" borderId="14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vertical="top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40" fillId="0" borderId="6" xfId="0" applyFont="1" applyBorder="1" applyAlignment="1">
      <alignment vertical="top" wrapText="1"/>
    </xf>
    <xf numFmtId="187" fontId="40" fillId="0" borderId="6" xfId="3" applyNumberFormat="1" applyFont="1" applyBorder="1" applyAlignment="1">
      <alignment horizontal="left" vertical="top" wrapText="1"/>
    </xf>
    <xf numFmtId="187" fontId="40" fillId="0" borderId="6" xfId="3" applyNumberFormat="1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" fontId="47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center" vertical="top" wrapText="1"/>
    </xf>
    <xf numFmtId="2" fontId="47" fillId="0" borderId="1" xfId="2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left" vertical="top" wrapText="1"/>
    </xf>
    <xf numFmtId="187" fontId="32" fillId="0" borderId="1" xfId="3" applyNumberFormat="1" applyFont="1" applyBorder="1" applyAlignment="1">
      <alignment horizontal="center" vertical="top" wrapText="1"/>
    </xf>
    <xf numFmtId="187" fontId="15" fillId="0" borderId="1" xfId="6" applyNumberFormat="1" applyFont="1" applyBorder="1" applyAlignment="1">
      <alignment horizontal="left" vertical="top" wrapText="1"/>
    </xf>
    <xf numFmtId="187" fontId="15" fillId="0" borderId="1" xfId="6" quotePrefix="1" applyNumberFormat="1" applyFont="1" applyBorder="1" applyAlignment="1">
      <alignment horizontal="center" vertical="top"/>
    </xf>
    <xf numFmtId="187" fontId="15" fillId="0" borderId="1" xfId="6" applyNumberFormat="1" applyFont="1" applyBorder="1" applyAlignment="1">
      <alignment horizontal="center" vertical="top" wrapText="1"/>
    </xf>
    <xf numFmtId="61" fontId="22" fillId="0" borderId="19" xfId="0" applyNumberFormat="1" applyFont="1" applyBorder="1"/>
    <xf numFmtId="0" fontId="13" fillId="0" borderId="19" xfId="0" applyFont="1" applyBorder="1" applyAlignment="1">
      <alignment horizontal="center"/>
    </xf>
    <xf numFmtId="3" fontId="13" fillId="0" borderId="19" xfId="0" applyNumberFormat="1" applyFont="1" applyBorder="1" applyAlignment="1">
      <alignment horizontal="center"/>
    </xf>
    <xf numFmtId="61" fontId="13" fillId="0" borderId="2" xfId="0" applyNumberFormat="1" applyFont="1" applyBorder="1"/>
    <xf numFmtId="0" fontId="9" fillId="0" borderId="6" xfId="0" applyFont="1" applyBorder="1" applyAlignment="1">
      <alignment horizontal="left" vertical="top" wrapText="1"/>
    </xf>
    <xf numFmtId="187" fontId="47" fillId="0" borderId="6" xfId="20" applyNumberFormat="1" applyFont="1" applyBorder="1" applyAlignment="1">
      <alignment horizontal="left" vertical="top" wrapText="1"/>
    </xf>
    <xf numFmtId="187" fontId="47" fillId="0" borderId="6" xfId="20" applyNumberFormat="1" applyFont="1" applyBorder="1" applyAlignment="1">
      <alignment horizontal="center" vertical="top" wrapText="1"/>
    </xf>
    <xf numFmtId="2" fontId="47" fillId="0" borderId="6" xfId="20" applyNumberFormat="1" applyFont="1" applyBorder="1" applyAlignment="1">
      <alignment horizontal="center" vertical="top" wrapText="1"/>
    </xf>
    <xf numFmtId="187" fontId="15" fillId="0" borderId="7" xfId="6" applyNumberFormat="1" applyFont="1" applyBorder="1" applyAlignment="1">
      <alignment horizontal="left" vertical="top" wrapText="1"/>
    </xf>
    <xf numFmtId="2" fontId="15" fillId="0" borderId="1" xfId="6" applyNumberFormat="1" applyFont="1" applyBorder="1" applyAlignment="1">
      <alignment horizontal="center" vertical="top" wrapText="1"/>
    </xf>
    <xf numFmtId="0" fontId="15" fillId="0" borderId="1" xfId="9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61" fontId="13" fillId="0" borderId="20" xfId="0" applyNumberFormat="1" applyFont="1" applyBorder="1"/>
    <xf numFmtId="0" fontId="13" fillId="0" borderId="20" xfId="0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left" vertical="top" wrapText="1"/>
    </xf>
    <xf numFmtId="187" fontId="47" fillId="0" borderId="7" xfId="5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vertical="top" wrapText="1"/>
    </xf>
    <xf numFmtId="3" fontId="48" fillId="0" borderId="1" xfId="0" applyNumberFormat="1" applyFont="1" applyBorder="1" applyAlignment="1">
      <alignment horizontal="center" vertical="top" wrapText="1"/>
    </xf>
    <xf numFmtId="0" fontId="49" fillId="0" borderId="1" xfId="0" applyFont="1" applyBorder="1" applyAlignment="1">
      <alignment horizontal="left" vertical="top"/>
    </xf>
    <xf numFmtId="0" fontId="48" fillId="0" borderId="1" xfId="0" applyFont="1" applyBorder="1" applyAlignment="1">
      <alignment horizontal="left" vertical="top" wrapText="1"/>
    </xf>
    <xf numFmtId="61" fontId="22" fillId="4" borderId="16" xfId="0" applyNumberFormat="1" applyFont="1" applyFill="1" applyBorder="1" applyAlignment="1">
      <alignment horizontal="center" vertical="top"/>
    </xf>
    <xf numFmtId="0" fontId="19" fillId="4" borderId="16" xfId="0" applyFont="1" applyFill="1" applyBorder="1" applyAlignment="1">
      <alignment horizontal="center" vertical="top"/>
    </xf>
    <xf numFmtId="3" fontId="19" fillId="4" borderId="16" xfId="0" applyNumberFormat="1" applyFont="1" applyFill="1" applyBorder="1" applyAlignment="1">
      <alignment horizontal="center" vertical="top"/>
    </xf>
    <xf numFmtId="187" fontId="19" fillId="4" borderId="16" xfId="1" applyNumberFormat="1" applyFont="1" applyFill="1" applyBorder="1" applyAlignment="1">
      <alignment horizontal="center" vertical="top"/>
    </xf>
    <xf numFmtId="0" fontId="13" fillId="0" borderId="20" xfId="0" applyFont="1" applyBorder="1"/>
    <xf numFmtId="0" fontId="13" fillId="0" borderId="18" xfId="0" applyFont="1" applyBorder="1" applyAlignment="1">
      <alignment horizontal="center"/>
    </xf>
    <xf numFmtId="3" fontId="13" fillId="0" borderId="18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vertical="top" wrapText="1"/>
    </xf>
    <xf numFmtId="0" fontId="50" fillId="0" borderId="3" xfId="0" applyFont="1" applyBorder="1" applyAlignment="1">
      <alignment vertical="top" wrapText="1"/>
    </xf>
    <xf numFmtId="0" fontId="51" fillId="0" borderId="3" xfId="0" applyFont="1" applyBorder="1" applyAlignment="1">
      <alignment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61" fontId="13" fillId="0" borderId="21" xfId="0" applyNumberFormat="1" applyFont="1" applyBorder="1" applyAlignment="1">
      <alignment horizontal="left"/>
    </xf>
    <xf numFmtId="61" fontId="13" fillId="0" borderId="22" xfId="0" applyNumberFormat="1" applyFont="1" applyBorder="1" applyAlignment="1">
      <alignment horizontal="left"/>
    </xf>
    <xf numFmtId="61" fontId="13" fillId="0" borderId="23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187" fontId="19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9" fillId="1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49" fontId="19" fillId="14" borderId="6" xfId="0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6" borderId="1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9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  <xf numFmtId="187" fontId="7" fillId="11" borderId="7" xfId="3" applyNumberFormat="1" applyFont="1" applyFill="1" applyBorder="1" applyAlignment="1">
      <alignment horizontal="center" vertical="center" wrapText="1"/>
    </xf>
    <xf numFmtId="187" fontId="7" fillId="11" borderId="8" xfId="3" applyNumberFormat="1" applyFont="1" applyFill="1" applyBorder="1" applyAlignment="1">
      <alignment horizontal="center" vertical="center" wrapText="1"/>
    </xf>
    <xf numFmtId="187" fontId="7" fillId="4" borderId="7" xfId="3" applyNumberFormat="1" applyFont="1" applyFill="1" applyBorder="1" applyAlignment="1">
      <alignment horizontal="center" vertical="center" wrapText="1"/>
    </xf>
    <xf numFmtId="187" fontId="7" fillId="4" borderId="9" xfId="3" applyNumberFormat="1" applyFont="1" applyFill="1" applyBorder="1" applyAlignment="1">
      <alignment horizontal="center" vertical="center" wrapText="1"/>
    </xf>
    <xf numFmtId="187" fontId="7" fillId="4" borderId="8" xfId="3" applyNumberFormat="1" applyFont="1" applyFill="1" applyBorder="1" applyAlignment="1">
      <alignment horizontal="center" vertical="center" wrapText="1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4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2" fontId="7" fillId="16" borderId="5" xfId="0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/>
    </xf>
    <xf numFmtId="2" fontId="7" fillId="16" borderId="5" xfId="0" applyNumberFormat="1" applyFont="1" applyFill="1" applyBorder="1" applyAlignment="1">
      <alignment horizontal="center" vertical="center"/>
    </xf>
  </cellXfs>
  <cellStyles count="24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3" xfId="13" xr:uid="{00000000-0005-0000-0000-000003000000}"/>
    <cellStyle name="Comma 2 3 2" xfId="22" xr:uid="{00000000-0005-0000-0000-000004000000}"/>
    <cellStyle name="Comma 2 4" xfId="15" xr:uid="{00000000-0005-0000-0000-000005000000}"/>
    <cellStyle name="Comma 2 5" xfId="23" xr:uid="{4A17B45D-8239-4E98-818B-4E77D63EB581}"/>
    <cellStyle name="Comma 3" xfId="8" xr:uid="{00000000-0005-0000-0000-000006000000}"/>
    <cellStyle name="Comma 3 2" xfId="18" xr:uid="{00000000-0005-0000-0000-000007000000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4" xfId="17" xr:uid="{00000000-0005-0000-0000-000010000000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3" xfId="14" xr:uid="{00000000-0005-0000-0000-000013000000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7;&#3623;&#3634;&#3609;/&#3591;&#3634;&#3609;&#3611;&#3637;%2067/&#3648;&#3614;&#3636;&#3656;&#3617;&#3648;&#3605;&#3636;&#3617;%201.67/&#3649;&#3612;&#3609;&#3614;&#3633;&#3602;&#3609;&#3634;&#3607;&#3657;&#3629;&#3591;&#3606;&#3636;&#3656;&#3609;-2566-2570%20&#3648;&#3614;&#3636;&#3656;&#3617;&#3648;&#3605;&#3636;&#3617;%20&#3588;&#3619;&#3633;&#3657;&#3591;&#3607;&#3637;&#3656;%201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วนที่ 3"/>
      <sheetName val="ผ 01 "/>
      <sheetName val="ผ02.2ยท 5"/>
      <sheetName val="ยท1)"/>
      <sheetName val="ยท1.2)"/>
      <sheetName val="ผ02.2ยท5.2)"/>
      <sheetName val="ยท2.1ศึกษา)"/>
      <sheetName val="ยท2.6เพิ่ม 2.66"/>
      <sheetName val="ยท2.2สารสุข เพิ่มเติม 2.66"/>
      <sheetName val="ยท2.5 สคขข. เพิ่มเติม 2.66"/>
      <sheetName val="ผ 01. 2"/>
      <sheetName val="ผ02.2ยท1"/>
      <sheetName val="ยท2.7 เกษตรเพิ่ม 1.66"/>
      <sheetName val="ยุทธ 7"/>
      <sheetName val="ครุภัณฑ์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6">
          <cell r="E16">
            <v>0</v>
          </cell>
          <cell r="F16">
            <v>0</v>
          </cell>
        </row>
        <row r="17">
          <cell r="E17">
            <v>0</v>
          </cell>
          <cell r="F17">
            <v>0</v>
          </cell>
        </row>
        <row r="18">
          <cell r="E18"/>
          <cell r="F18"/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6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33" t="s">
        <v>0</v>
      </c>
      <c r="B1" s="233"/>
      <c r="C1" s="233"/>
      <c r="D1" s="233"/>
      <c r="E1" s="233"/>
      <c r="F1" s="233"/>
    </row>
    <row r="2" spans="1:6" ht="27" x14ac:dyDescent="0.25">
      <c r="A2" s="234" t="s">
        <v>1</v>
      </c>
      <c r="B2" s="234"/>
      <c r="C2" s="234"/>
      <c r="D2" s="234"/>
      <c r="E2" s="234"/>
      <c r="F2" s="234"/>
    </row>
    <row r="3" spans="1:6" ht="24.6" x14ac:dyDescent="0.25">
      <c r="A3" s="235" t="s">
        <v>2</v>
      </c>
      <c r="B3" s="235"/>
      <c r="C3" s="235"/>
      <c r="D3" s="235"/>
      <c r="E3" s="235"/>
      <c r="F3" s="235"/>
    </row>
    <row r="4" spans="1:6" ht="45.6" x14ac:dyDescent="0.25">
      <c r="A4" s="59" t="s">
        <v>3</v>
      </c>
      <c r="B4" s="59" t="s">
        <v>4</v>
      </c>
      <c r="C4" s="60" t="s">
        <v>5</v>
      </c>
      <c r="D4" s="59" t="s">
        <v>6</v>
      </c>
      <c r="E4" s="59" t="s">
        <v>7</v>
      </c>
      <c r="F4" s="59" t="s">
        <v>8</v>
      </c>
    </row>
    <row r="5" spans="1:6" ht="36" customHeight="1" x14ac:dyDescent="0.25">
      <c r="A5" s="252">
        <v>1</v>
      </c>
      <c r="B5" s="236" t="s">
        <v>9</v>
      </c>
      <c r="C5" s="70" t="s">
        <v>10</v>
      </c>
      <c r="D5" s="70" t="s">
        <v>11</v>
      </c>
      <c r="E5" s="61" t="s">
        <v>12</v>
      </c>
      <c r="F5" s="251" t="s">
        <v>13</v>
      </c>
    </row>
    <row r="6" spans="1:6" ht="21.75" customHeight="1" x14ac:dyDescent="0.25">
      <c r="A6" s="253"/>
      <c r="B6" s="236"/>
      <c r="C6" s="71" t="s">
        <v>14</v>
      </c>
      <c r="D6" s="62" t="s">
        <v>15</v>
      </c>
      <c r="E6" s="62" t="s">
        <v>12</v>
      </c>
      <c r="F6" s="251"/>
    </row>
    <row r="7" spans="1:6" ht="21.75" customHeight="1" x14ac:dyDescent="0.25">
      <c r="A7" s="248">
        <v>2</v>
      </c>
      <c r="B7" s="236" t="s">
        <v>18</v>
      </c>
      <c r="C7" s="241" t="s">
        <v>14</v>
      </c>
      <c r="D7" s="61" t="s">
        <v>19</v>
      </c>
      <c r="E7" s="61" t="s">
        <v>17</v>
      </c>
      <c r="F7" s="251"/>
    </row>
    <row r="8" spans="1:6" ht="21.75" customHeight="1" x14ac:dyDescent="0.25">
      <c r="A8" s="249"/>
      <c r="B8" s="236"/>
      <c r="C8" s="245"/>
      <c r="D8" s="62" t="s">
        <v>20</v>
      </c>
      <c r="E8" s="62" t="s">
        <v>21</v>
      </c>
      <c r="F8" s="251"/>
    </row>
    <row r="9" spans="1:6" ht="21.75" customHeight="1" x14ac:dyDescent="0.25">
      <c r="A9" s="249"/>
      <c r="B9" s="236"/>
      <c r="C9" s="245"/>
      <c r="D9" s="62" t="s">
        <v>16</v>
      </c>
      <c r="E9" s="62" t="s">
        <v>21</v>
      </c>
      <c r="F9" s="251"/>
    </row>
    <row r="10" spans="1:6" ht="20.399999999999999" customHeight="1" x14ac:dyDescent="0.25">
      <c r="A10" s="249"/>
      <c r="B10" s="236"/>
      <c r="C10" s="64"/>
      <c r="D10" s="62" t="s">
        <v>22</v>
      </c>
      <c r="E10" s="65" t="s">
        <v>17</v>
      </c>
      <c r="F10" s="251"/>
    </row>
    <row r="11" spans="1:6" ht="21.75" customHeight="1" x14ac:dyDescent="0.25">
      <c r="A11" s="249"/>
      <c r="B11" s="243"/>
      <c r="C11" s="66"/>
      <c r="D11" s="63" t="s">
        <v>23</v>
      </c>
      <c r="E11" s="63" t="s">
        <v>17</v>
      </c>
      <c r="F11" s="251"/>
    </row>
    <row r="12" spans="1:6" ht="45.6" customHeight="1" x14ac:dyDescent="0.25">
      <c r="A12" s="250"/>
      <c r="B12" s="67"/>
      <c r="C12" s="68" t="s">
        <v>10</v>
      </c>
      <c r="D12" s="69" t="s">
        <v>11</v>
      </c>
      <c r="E12" s="69" t="s">
        <v>81</v>
      </c>
      <c r="F12" s="251"/>
    </row>
    <row r="13" spans="1:6" ht="21.75" customHeight="1" x14ac:dyDescent="0.25">
      <c r="A13" s="240">
        <v>3</v>
      </c>
      <c r="B13" s="236" t="s">
        <v>24</v>
      </c>
      <c r="C13" s="241" t="s">
        <v>79</v>
      </c>
      <c r="D13" s="241" t="s">
        <v>26</v>
      </c>
      <c r="E13" s="241" t="s">
        <v>17</v>
      </c>
      <c r="F13" s="251"/>
    </row>
    <row r="14" spans="1:6" ht="39" customHeight="1" x14ac:dyDescent="0.25">
      <c r="A14" s="240"/>
      <c r="B14" s="236"/>
      <c r="C14" s="242"/>
      <c r="D14" s="242"/>
      <c r="E14" s="242"/>
      <c r="F14" s="251"/>
    </row>
    <row r="15" spans="1:6" ht="21.75" customHeight="1" x14ac:dyDescent="0.25">
      <c r="A15" s="240">
        <v>4</v>
      </c>
      <c r="B15" s="243" t="s">
        <v>27</v>
      </c>
      <c r="C15" s="246" t="s">
        <v>10</v>
      </c>
      <c r="D15" s="241" t="s">
        <v>80</v>
      </c>
      <c r="E15" s="70" t="s">
        <v>17</v>
      </c>
      <c r="F15" s="251"/>
    </row>
    <row r="16" spans="1:6" ht="57.75" customHeight="1" x14ac:dyDescent="0.25">
      <c r="A16" s="240"/>
      <c r="B16" s="244"/>
      <c r="C16" s="247"/>
      <c r="D16" s="242"/>
      <c r="E16" s="71"/>
      <c r="F16" s="251"/>
    </row>
    <row r="17" spans="1:6" ht="21.75" customHeight="1" x14ac:dyDescent="0.25">
      <c r="A17" s="240">
        <v>5</v>
      </c>
      <c r="B17" s="236" t="s">
        <v>29</v>
      </c>
      <c r="C17" s="241" t="s">
        <v>10</v>
      </c>
      <c r="D17" s="70" t="s">
        <v>28</v>
      </c>
      <c r="E17" s="237" t="s">
        <v>84</v>
      </c>
      <c r="F17" s="251"/>
    </row>
    <row r="18" spans="1:6" ht="21.75" customHeight="1" x14ac:dyDescent="0.25">
      <c r="A18" s="240"/>
      <c r="B18" s="236"/>
      <c r="C18" s="245"/>
      <c r="D18" s="65"/>
      <c r="E18" s="238"/>
      <c r="F18" s="251"/>
    </row>
    <row r="19" spans="1:6" ht="23.25" customHeight="1" x14ac:dyDescent="0.25">
      <c r="A19" s="240"/>
      <c r="B19" s="236"/>
      <c r="C19" s="72" t="s">
        <v>14</v>
      </c>
      <c r="D19" s="71" t="s">
        <v>15</v>
      </c>
      <c r="E19" s="239"/>
      <c r="F19" s="251"/>
    </row>
    <row r="20" spans="1:6" ht="21.75" customHeight="1" x14ac:dyDescent="0.25">
      <c r="A20" s="240">
        <v>6</v>
      </c>
      <c r="B20" s="236" t="s">
        <v>30</v>
      </c>
      <c r="C20" s="241" t="s">
        <v>14</v>
      </c>
      <c r="D20" s="241" t="s">
        <v>31</v>
      </c>
      <c r="E20" s="241" t="s">
        <v>21</v>
      </c>
      <c r="F20" s="251"/>
    </row>
    <row r="21" spans="1:6" ht="39.75" customHeight="1" x14ac:dyDescent="0.25">
      <c r="A21" s="240"/>
      <c r="B21" s="236"/>
      <c r="C21" s="245"/>
      <c r="D21" s="242"/>
      <c r="E21" s="242"/>
      <c r="F21" s="251"/>
    </row>
    <row r="22" spans="1:6" ht="21.75" customHeight="1" x14ac:dyDescent="0.25">
      <c r="A22" s="240">
        <v>7</v>
      </c>
      <c r="B22" s="236" t="s">
        <v>32</v>
      </c>
      <c r="C22" s="241" t="s">
        <v>79</v>
      </c>
      <c r="D22" s="61" t="s">
        <v>25</v>
      </c>
      <c r="E22" s="61" t="s">
        <v>17</v>
      </c>
      <c r="F22" s="251"/>
    </row>
    <row r="23" spans="1:6" ht="27.75" customHeight="1" x14ac:dyDescent="0.25">
      <c r="A23" s="240"/>
      <c r="B23" s="236"/>
      <c r="C23" s="242"/>
      <c r="D23" s="71" t="s">
        <v>11</v>
      </c>
      <c r="E23" s="71" t="s">
        <v>12</v>
      </c>
      <c r="F23" s="251"/>
    </row>
    <row r="24" spans="1:6" ht="21.75" customHeight="1" x14ac:dyDescent="0.25">
      <c r="A24" s="59" t="s">
        <v>33</v>
      </c>
      <c r="B24" s="59" t="s">
        <v>34</v>
      </c>
      <c r="C24" s="60" t="s">
        <v>35</v>
      </c>
      <c r="D24" s="59" t="s">
        <v>82</v>
      </c>
      <c r="E24" s="59" t="s">
        <v>83</v>
      </c>
      <c r="F24" s="59"/>
    </row>
    <row r="25" spans="1:6" ht="21.75" customHeight="1" x14ac:dyDescent="0.25"/>
  </sheetData>
  <mergeCells count="30"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tabSelected="1" topLeftCell="A10" workbookViewId="0">
      <selection activeCell="O15" sqref="O15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54" t="s">
        <v>119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ht="22.5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ht="22.5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</row>
    <row r="4" spans="1:13" ht="12" customHeight="1" x14ac:dyDescent="0.25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</row>
    <row r="5" spans="1:13" ht="18" customHeight="1" x14ac:dyDescent="0.25">
      <c r="A5" s="257" t="s">
        <v>4</v>
      </c>
      <c r="B5" s="260" t="s">
        <v>68</v>
      </c>
      <c r="C5" s="260"/>
      <c r="D5" s="260" t="s">
        <v>69</v>
      </c>
      <c r="E5" s="260"/>
      <c r="F5" s="261" t="s">
        <v>36</v>
      </c>
      <c r="G5" s="262"/>
      <c r="H5" s="260" t="s">
        <v>70</v>
      </c>
      <c r="I5" s="260"/>
      <c r="J5" s="260" t="s">
        <v>71</v>
      </c>
      <c r="K5" s="260"/>
      <c r="L5" s="260" t="s">
        <v>37</v>
      </c>
      <c r="M5" s="260"/>
    </row>
    <row r="6" spans="1:13" ht="18" customHeight="1" x14ac:dyDescent="0.25">
      <c r="A6" s="258"/>
      <c r="B6" s="73" t="s">
        <v>38</v>
      </c>
      <c r="C6" s="257" t="s">
        <v>39</v>
      </c>
      <c r="D6" s="73" t="s">
        <v>38</v>
      </c>
      <c r="E6" s="257" t="s">
        <v>39</v>
      </c>
      <c r="F6" s="73" t="s">
        <v>38</v>
      </c>
      <c r="G6" s="257" t="s">
        <v>39</v>
      </c>
      <c r="H6" s="73" t="s">
        <v>38</v>
      </c>
      <c r="I6" s="257" t="s">
        <v>39</v>
      </c>
      <c r="J6" s="73" t="s">
        <v>38</v>
      </c>
      <c r="K6" s="257" t="s">
        <v>39</v>
      </c>
      <c r="L6" s="73" t="s">
        <v>38</v>
      </c>
      <c r="M6" s="257" t="s">
        <v>39</v>
      </c>
    </row>
    <row r="7" spans="1:13" ht="18" customHeight="1" x14ac:dyDescent="0.25">
      <c r="A7" s="259"/>
      <c r="B7" s="74" t="s">
        <v>40</v>
      </c>
      <c r="C7" s="259"/>
      <c r="D7" s="74" t="s">
        <v>40</v>
      </c>
      <c r="E7" s="259"/>
      <c r="F7" s="74" t="s">
        <v>40</v>
      </c>
      <c r="G7" s="259"/>
      <c r="H7" s="74" t="s">
        <v>40</v>
      </c>
      <c r="I7" s="259"/>
      <c r="J7" s="74" t="s">
        <v>40</v>
      </c>
      <c r="K7" s="259"/>
      <c r="L7" s="74" t="s">
        <v>40</v>
      </c>
      <c r="M7" s="259"/>
    </row>
    <row r="8" spans="1:13" ht="23.25" customHeight="1" x14ac:dyDescent="0.65">
      <c r="A8" s="92" t="s">
        <v>156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spans="1:13" ht="23.25" customHeight="1" x14ac:dyDescent="0.3">
      <c r="A9" s="267" t="s">
        <v>116</v>
      </c>
      <c r="B9" s="267"/>
      <c r="C9" s="267"/>
      <c r="D9" s="267"/>
      <c r="E9" s="267"/>
      <c r="F9" s="267"/>
      <c r="G9" s="267"/>
      <c r="H9" s="267"/>
      <c r="I9" s="267"/>
      <c r="J9" s="94"/>
      <c r="K9" s="94"/>
      <c r="L9" s="94"/>
      <c r="M9" s="94"/>
    </row>
    <row r="10" spans="1:13" ht="23.25" customHeight="1" x14ac:dyDescent="0.65">
      <c r="A10" s="75" t="s">
        <v>11</v>
      </c>
      <c r="B10" s="76">
        <f>+'ยท1)'!E24</f>
        <v>0</v>
      </c>
      <c r="C10" s="77">
        <f>+'ยท1)'!E23</f>
        <v>0</v>
      </c>
      <c r="D10" s="76">
        <f>+'ยท1)'!F24</f>
        <v>0</v>
      </c>
      <c r="E10" s="77">
        <f>+'ยท1)'!F23</f>
        <v>0</v>
      </c>
      <c r="F10" s="76">
        <f>'ยท1)'!G24</f>
        <v>7</v>
      </c>
      <c r="G10" s="77">
        <f>+'ยท1)'!G23</f>
        <v>2786500</v>
      </c>
      <c r="H10" s="76">
        <f>+'ยท1)'!H24</f>
        <v>2</v>
      </c>
      <c r="I10" s="77">
        <f>+'ยท1)'!H23</f>
        <v>750000</v>
      </c>
      <c r="J10" s="76">
        <f>+'ยท1)'!I24</f>
        <v>2</v>
      </c>
      <c r="K10" s="77">
        <f>+'ยท1)'!I23</f>
        <v>750000</v>
      </c>
      <c r="L10" s="76">
        <f>B10+D10+F10+H10+J10</f>
        <v>11</v>
      </c>
      <c r="M10" s="77">
        <f>C10+E10+G10+I10+K10</f>
        <v>4286500</v>
      </c>
    </row>
    <row r="11" spans="1:13" ht="23.25" customHeight="1" x14ac:dyDescent="0.65">
      <c r="A11" s="95" t="s">
        <v>33</v>
      </c>
      <c r="B11" s="96">
        <f t="shared" ref="B11:M11" si="0">SUM(B10:B10)</f>
        <v>0</v>
      </c>
      <c r="C11" s="97">
        <f t="shared" si="0"/>
        <v>0</v>
      </c>
      <c r="D11" s="96">
        <f t="shared" si="0"/>
        <v>0</v>
      </c>
      <c r="E11" s="97">
        <f t="shared" si="0"/>
        <v>0</v>
      </c>
      <c r="F11" s="96">
        <f>SUM(F10)</f>
        <v>7</v>
      </c>
      <c r="G11" s="97">
        <f t="shared" si="0"/>
        <v>2786500</v>
      </c>
      <c r="H11" s="96">
        <f t="shared" si="0"/>
        <v>2</v>
      </c>
      <c r="I11" s="97">
        <f t="shared" si="0"/>
        <v>750000</v>
      </c>
      <c r="J11" s="96">
        <f t="shared" si="0"/>
        <v>2</v>
      </c>
      <c r="K11" s="97">
        <f t="shared" si="0"/>
        <v>750000</v>
      </c>
      <c r="L11" s="96">
        <f t="shared" si="0"/>
        <v>11</v>
      </c>
      <c r="M11" s="97">
        <f t="shared" si="0"/>
        <v>4286500</v>
      </c>
    </row>
    <row r="12" spans="1:13" ht="23.25" customHeight="1" x14ac:dyDescent="0.65">
      <c r="A12" s="200" t="s">
        <v>259</v>
      </c>
      <c r="B12" s="201"/>
      <c r="C12" s="202"/>
      <c r="D12" s="201"/>
      <c r="E12" s="202"/>
      <c r="F12" s="201"/>
      <c r="G12" s="202"/>
      <c r="H12" s="201"/>
      <c r="I12" s="202"/>
      <c r="J12" s="201"/>
      <c r="K12" s="202"/>
      <c r="L12" s="201"/>
      <c r="M12" s="202"/>
    </row>
    <row r="13" spans="1:13" ht="23.25" customHeight="1" x14ac:dyDescent="0.65">
      <c r="A13" s="266" t="s">
        <v>260</v>
      </c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76"/>
      <c r="M13" s="77"/>
    </row>
    <row r="14" spans="1:13" ht="23.25" customHeight="1" x14ac:dyDescent="0.65">
      <c r="A14" s="203" t="s">
        <v>261</v>
      </c>
      <c r="B14" s="76">
        <f>+'[1]ยท2.5 สคขข. เพิ่มเติม 2.66'!E17</f>
        <v>0</v>
      </c>
      <c r="C14" s="77">
        <f>+'[1]ยท2.5 สคขข. เพิ่มเติม 2.66'!E16</f>
        <v>0</v>
      </c>
      <c r="D14" s="76">
        <f>+'[1]ยท2.5 สคขข. เพิ่มเติม 2.66'!F17</f>
        <v>0</v>
      </c>
      <c r="E14" s="77">
        <f>+'[1]ยท2.5 สคขข. เพิ่มเติม 2.66'!F16</f>
        <v>0</v>
      </c>
      <c r="F14" s="76">
        <f>'ยท2.1ศึกษา)'!G18</f>
        <v>2</v>
      </c>
      <c r="G14" s="77">
        <f>'ยท2.1ศึกษา)'!G17</f>
        <v>160000</v>
      </c>
      <c r="H14" s="76">
        <f>'ยท2.1ศึกษา)'!H18</f>
        <v>1</v>
      </c>
      <c r="I14" s="77">
        <f>'ยท2.1ศึกษา)'!H17</f>
        <v>60000</v>
      </c>
      <c r="J14" s="76">
        <f>'ยท2.1ศึกษา)'!I18</f>
        <v>1</v>
      </c>
      <c r="K14" s="77">
        <f>'ยท2.1ศึกษา)'!I17</f>
        <v>60000</v>
      </c>
      <c r="L14" s="76">
        <f t="shared" ref="L14:M14" si="1">B14+D14+F14+H14+J14</f>
        <v>4</v>
      </c>
      <c r="M14" s="77">
        <f t="shared" si="1"/>
        <v>280000</v>
      </c>
    </row>
    <row r="15" spans="1:13" ht="23.25" customHeight="1" x14ac:dyDescent="0.65">
      <c r="A15" s="263" t="s">
        <v>282</v>
      </c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5"/>
    </row>
    <row r="16" spans="1:13" ht="23.25" customHeight="1" x14ac:dyDescent="0.65">
      <c r="A16" s="212" t="s">
        <v>19</v>
      </c>
      <c r="B16" s="213"/>
      <c r="C16" s="214"/>
      <c r="D16" s="213"/>
      <c r="E16" s="214"/>
      <c r="F16" s="213">
        <f>'ยท2.5 สคขข. เพิ่มเติม 2.66'!G17</f>
        <v>1</v>
      </c>
      <c r="G16" s="214">
        <f>'ยท2.5 สคขข. เพิ่มเติม 2.66'!G16</f>
        <v>200000</v>
      </c>
      <c r="H16" s="213">
        <f>'ยท2.5 สคขข. เพิ่มเติม 2.66'!H17</f>
        <v>1</v>
      </c>
      <c r="I16" s="214">
        <f>'ยท2.5 สคขข. เพิ่มเติม 2.66'!H16</f>
        <v>200000</v>
      </c>
      <c r="J16" s="213">
        <f>'ยท2.5 สคขข. เพิ่มเติม 2.66'!I17</f>
        <v>1</v>
      </c>
      <c r="K16" s="214">
        <f>'ยท2.5 สคขข. เพิ่มเติม 2.66'!I16</f>
        <v>200000</v>
      </c>
      <c r="L16" s="213">
        <f>F16+H16+J16</f>
        <v>3</v>
      </c>
      <c r="M16" s="214">
        <f>G16+I16+K16</f>
        <v>600000</v>
      </c>
    </row>
    <row r="17" spans="1:13" ht="23.25" customHeight="1" x14ac:dyDescent="0.65">
      <c r="A17" s="95" t="s">
        <v>33</v>
      </c>
      <c r="B17" s="96">
        <f t="shared" ref="B17:E17" si="2">SUM(B13:B14)</f>
        <v>0</v>
      </c>
      <c r="C17" s="97">
        <f t="shared" si="2"/>
        <v>0</v>
      </c>
      <c r="D17" s="97">
        <f t="shared" si="2"/>
        <v>0</v>
      </c>
      <c r="E17" s="97">
        <f t="shared" si="2"/>
        <v>0</v>
      </c>
      <c r="F17" s="97">
        <f>SUM(F14+F16)</f>
        <v>3</v>
      </c>
      <c r="G17" s="97">
        <f t="shared" ref="G17:M17" si="3">SUM(G14+G16)</f>
        <v>360000</v>
      </c>
      <c r="H17" s="97">
        <f t="shared" si="3"/>
        <v>2</v>
      </c>
      <c r="I17" s="97">
        <f t="shared" si="3"/>
        <v>260000</v>
      </c>
      <c r="J17" s="97">
        <f t="shared" si="3"/>
        <v>2</v>
      </c>
      <c r="K17" s="97">
        <f t="shared" si="3"/>
        <v>260000</v>
      </c>
      <c r="L17" s="97">
        <f t="shared" si="3"/>
        <v>7</v>
      </c>
      <c r="M17" s="97">
        <f t="shared" si="3"/>
        <v>880000</v>
      </c>
    </row>
    <row r="18" spans="1:13" ht="23.25" customHeight="1" x14ac:dyDescent="0.65">
      <c r="A18" s="98" t="s">
        <v>41</v>
      </c>
      <c r="B18" s="99">
        <f>B11</f>
        <v>0</v>
      </c>
      <c r="C18" s="99">
        <f t="shared" ref="C18:E18" si="4">C11</f>
        <v>0</v>
      </c>
      <c r="D18" s="99">
        <f t="shared" si="4"/>
        <v>0</v>
      </c>
      <c r="E18" s="99">
        <f t="shared" si="4"/>
        <v>0</v>
      </c>
      <c r="F18" s="99">
        <f>SUM(F10+F17)</f>
        <v>10</v>
      </c>
      <c r="G18" s="99">
        <f t="shared" ref="G18:M18" si="5">SUM(G10+G17)</f>
        <v>3146500</v>
      </c>
      <c r="H18" s="99">
        <f t="shared" si="5"/>
        <v>4</v>
      </c>
      <c r="I18" s="99">
        <f t="shared" si="5"/>
        <v>1010000</v>
      </c>
      <c r="J18" s="99">
        <f t="shared" si="5"/>
        <v>4</v>
      </c>
      <c r="K18" s="99">
        <f t="shared" si="5"/>
        <v>1010000</v>
      </c>
      <c r="L18" s="99">
        <f t="shared" si="5"/>
        <v>18</v>
      </c>
      <c r="M18" s="99">
        <f t="shared" si="5"/>
        <v>5166500</v>
      </c>
    </row>
    <row r="19" spans="1:13" ht="21.75" customHeight="1" x14ac:dyDescent="0.25"/>
    <row r="20" spans="1:13" ht="21.75" customHeight="1" x14ac:dyDescent="0.25"/>
    <row r="21" spans="1:13" ht="30" customHeight="1" x14ac:dyDescent="0.25"/>
    <row r="22" spans="1:13" ht="30" customHeight="1" x14ac:dyDescent="0.25"/>
  </sheetData>
  <mergeCells count="20">
    <mergeCell ref="A2:M2"/>
    <mergeCell ref="A15:M15"/>
    <mergeCell ref="A13:K13"/>
    <mergeCell ref="A9:I9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  <mergeCell ref="K6:K7"/>
    <mergeCell ref="M6:M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86" t="s">
        <v>67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24.75" customHeight="1" x14ac:dyDescent="0.25">
      <c r="A2" s="234" t="s">
        <v>222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86" t="s">
        <v>42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25">
      <c r="A4" s="286" t="s">
        <v>66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2" ht="21" customHeight="1" x14ac:dyDescent="0.25">
      <c r="A5" s="88"/>
      <c r="B5" s="235" t="s">
        <v>99</v>
      </c>
      <c r="C5" s="235"/>
      <c r="D5" s="235"/>
      <c r="E5" s="235"/>
      <c r="F5" s="235"/>
      <c r="G5" s="235"/>
      <c r="H5" s="235"/>
      <c r="I5" s="235"/>
      <c r="J5" s="235"/>
      <c r="K5" s="235"/>
      <c r="L5" s="9"/>
    </row>
    <row r="6" spans="1:12" ht="21" customHeight="1" x14ac:dyDescent="0.25">
      <c r="A6" s="88"/>
      <c r="B6" s="285" t="s">
        <v>100</v>
      </c>
      <c r="C6" s="235"/>
      <c r="D6" s="235"/>
      <c r="E6" s="235"/>
      <c r="F6" s="235"/>
      <c r="G6" s="235"/>
      <c r="H6" s="235"/>
      <c r="I6" s="235"/>
      <c r="J6" s="235"/>
      <c r="K6" s="235"/>
      <c r="L6" s="87"/>
    </row>
    <row r="7" spans="1:12" ht="24" customHeight="1" x14ac:dyDescent="0.25">
      <c r="A7" s="88"/>
      <c r="B7" s="275" t="s">
        <v>101</v>
      </c>
      <c r="C7" s="275"/>
      <c r="D7" s="275"/>
      <c r="E7" s="275"/>
      <c r="F7" s="275"/>
      <c r="G7" s="275"/>
      <c r="H7" s="275"/>
      <c r="I7" s="275"/>
      <c r="J7" s="275"/>
      <c r="K7" s="275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76"/>
      <c r="L8" s="276"/>
    </row>
    <row r="9" spans="1:12" ht="21" customHeight="1" x14ac:dyDescent="0.5">
      <c r="A9" s="9"/>
      <c r="B9" s="9" t="s">
        <v>195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77" t="s">
        <v>85</v>
      </c>
      <c r="L10" s="277"/>
    </row>
    <row r="11" spans="1:12" ht="21" customHeight="1" x14ac:dyDescent="0.25">
      <c r="A11" s="9" t="s">
        <v>76</v>
      </c>
      <c r="B11" s="282" t="s">
        <v>102</v>
      </c>
      <c r="C11" s="282"/>
      <c r="D11" s="282"/>
      <c r="E11" s="282"/>
      <c r="F11" s="282"/>
      <c r="G11" s="282"/>
      <c r="H11" s="282"/>
      <c r="I11" s="282"/>
      <c r="J11" s="282"/>
      <c r="K11" s="4"/>
      <c r="L11" s="47"/>
    </row>
    <row r="12" spans="1:12" ht="21" customHeight="1" x14ac:dyDescent="0.25">
      <c r="A12" s="9"/>
      <c r="B12" s="283" t="s">
        <v>224</v>
      </c>
      <c r="C12" s="283"/>
      <c r="D12" s="283"/>
      <c r="E12" s="283"/>
      <c r="F12" s="283"/>
      <c r="G12" s="283"/>
      <c r="H12" s="283"/>
      <c r="I12" s="283"/>
      <c r="J12" s="283"/>
      <c r="K12" s="283"/>
      <c r="L12" s="48"/>
    </row>
    <row r="13" spans="1:12" ht="21" customHeight="1" x14ac:dyDescent="0.25">
      <c r="A13" s="278" t="s">
        <v>3</v>
      </c>
      <c r="B13" s="278" t="s">
        <v>40</v>
      </c>
      <c r="C13" s="279" t="s">
        <v>44</v>
      </c>
      <c r="D13" s="279" t="s">
        <v>45</v>
      </c>
      <c r="E13" s="280" t="s">
        <v>46</v>
      </c>
      <c r="F13" s="280"/>
      <c r="G13" s="280"/>
      <c r="H13" s="280"/>
      <c r="I13" s="280"/>
      <c r="J13" s="281" t="s">
        <v>47</v>
      </c>
      <c r="K13" s="284" t="s">
        <v>48</v>
      </c>
      <c r="L13" s="284" t="s">
        <v>78</v>
      </c>
    </row>
    <row r="14" spans="1:12" ht="21" customHeight="1" x14ac:dyDescent="0.25">
      <c r="A14" s="278"/>
      <c r="B14" s="278"/>
      <c r="C14" s="279"/>
      <c r="D14" s="279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1"/>
      <c r="K14" s="284"/>
      <c r="L14" s="284"/>
    </row>
    <row r="15" spans="1:12" ht="21" customHeight="1" x14ac:dyDescent="0.25">
      <c r="A15" s="278"/>
      <c r="B15" s="278"/>
      <c r="C15" s="279"/>
      <c r="D15" s="279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1"/>
      <c r="K15" s="284"/>
      <c r="L15" s="284"/>
    </row>
    <row r="16" spans="1:12" ht="198" customHeight="1" x14ac:dyDescent="0.25">
      <c r="A16" s="136">
        <v>1</v>
      </c>
      <c r="B16" s="161" t="s">
        <v>225</v>
      </c>
      <c r="C16" s="160" t="s">
        <v>239</v>
      </c>
      <c r="D16" s="165" t="s">
        <v>226</v>
      </c>
      <c r="E16" s="162" t="s">
        <v>62</v>
      </c>
      <c r="F16" s="162" t="s">
        <v>62</v>
      </c>
      <c r="G16" s="162">
        <v>10000000</v>
      </c>
      <c r="H16" s="162" t="s">
        <v>62</v>
      </c>
      <c r="I16" s="162" t="s">
        <v>62</v>
      </c>
      <c r="J16" s="163" t="s">
        <v>228</v>
      </c>
      <c r="K16" s="160" t="s">
        <v>229</v>
      </c>
      <c r="L16" s="164" t="s">
        <v>227</v>
      </c>
    </row>
    <row r="17" spans="1:12" ht="198" customHeight="1" x14ac:dyDescent="0.25">
      <c r="A17" s="170"/>
      <c r="B17" s="171"/>
      <c r="C17" s="172"/>
      <c r="D17" s="165"/>
      <c r="E17" s="162"/>
      <c r="F17" s="162"/>
      <c r="G17" s="162"/>
      <c r="H17" s="162"/>
      <c r="I17" s="162"/>
      <c r="J17" s="173"/>
      <c r="K17" s="174"/>
      <c r="L17" s="175"/>
    </row>
    <row r="18" spans="1:12" ht="198" customHeight="1" x14ac:dyDescent="0.25">
      <c r="A18" s="170"/>
      <c r="B18" s="171"/>
      <c r="C18" s="172"/>
      <c r="D18" s="165"/>
      <c r="E18" s="162"/>
      <c r="F18" s="162"/>
      <c r="G18" s="162"/>
      <c r="H18" s="162"/>
      <c r="I18" s="162"/>
      <c r="J18" s="173"/>
      <c r="K18" s="174"/>
      <c r="L18" s="175"/>
    </row>
    <row r="19" spans="1:12" ht="30.6" customHeight="1" x14ac:dyDescent="0.25">
      <c r="A19" s="30"/>
      <c r="B19" s="268" t="s">
        <v>72</v>
      </c>
      <c r="C19" s="269"/>
      <c r="D19" s="270"/>
      <c r="E19" s="55" t="e">
        <f>SUM(#REF!)</f>
        <v>#REF!</v>
      </c>
      <c r="F19" s="55" t="e">
        <f>SUM(#REF!)</f>
        <v>#REF!</v>
      </c>
      <c r="G19" s="55">
        <f>SUM(G16:G16)</f>
        <v>10000000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customHeight="1" x14ac:dyDescent="0.25">
      <c r="A20" s="271"/>
      <c r="B20" s="272"/>
      <c r="C20" s="273" t="s">
        <v>73</v>
      </c>
      <c r="D20" s="274"/>
      <c r="E20" s="31">
        <f>COUNT(#REF!)</f>
        <v>0</v>
      </c>
      <c r="F20" s="31">
        <f>COUNT(F16:F16)</f>
        <v>0</v>
      </c>
      <c r="G20" s="31">
        <f>COUNT(G16:G16)</f>
        <v>1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6:K6"/>
    <mergeCell ref="A1:L1"/>
    <mergeCell ref="A2:L2"/>
    <mergeCell ref="A3:L3"/>
    <mergeCell ref="A4:J4"/>
    <mergeCell ref="B5:K5"/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view="pageBreakPreview" topLeftCell="A20" zoomScaleNormal="98" zoomScaleSheetLayoutView="100" workbookViewId="0">
      <selection activeCell="D32" sqref="D32"/>
    </sheetView>
  </sheetViews>
  <sheetFormatPr defaultColWidth="9" defaultRowHeight="18.600000000000001" x14ac:dyDescent="0.3"/>
  <cols>
    <col min="1" max="1" width="4.09765625" customWidth="1"/>
    <col min="2" max="2" width="21.09765625" style="113" customWidth="1"/>
    <col min="3" max="3" width="18.5" customWidth="1"/>
    <col min="4" max="4" width="18" customWidth="1"/>
    <col min="5" max="5" width="8.5" customWidth="1"/>
    <col min="6" max="6" width="7.3984375" customWidth="1"/>
    <col min="7" max="7" width="8.69921875" customWidth="1"/>
    <col min="8" max="8" width="9.19921875" customWidth="1"/>
    <col min="9" max="9" width="8.5" customWidth="1"/>
    <col min="10" max="10" width="15.3984375" customWidth="1"/>
    <col min="11" max="11" width="15.19921875" customWidth="1"/>
    <col min="12" max="12" width="9.5" style="50" customWidth="1"/>
  </cols>
  <sheetData>
    <row r="1" spans="1:12" ht="21" customHeight="1" x14ac:dyDescent="0.25">
      <c r="A1" s="234" t="s">
        <v>58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6.4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34" t="s">
        <v>43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</row>
    <row r="4" spans="1:12" ht="21" customHeight="1" x14ac:dyDescent="0.25">
      <c r="A4" s="87"/>
      <c r="B4" s="235" t="s">
        <v>97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25">
      <c r="A5" s="87"/>
      <c r="B5" s="235" t="s">
        <v>87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" customHeight="1" x14ac:dyDescent="0.25">
      <c r="A6" s="87"/>
      <c r="B6" s="111" t="s">
        <v>88</v>
      </c>
      <c r="C6" s="9"/>
      <c r="D6" s="9"/>
      <c r="E6" s="9"/>
      <c r="F6" s="9"/>
      <c r="G6" s="9"/>
      <c r="H6" s="9"/>
      <c r="I6" s="9"/>
      <c r="J6" s="9"/>
      <c r="K6" s="9"/>
      <c r="L6" s="87"/>
    </row>
    <row r="7" spans="1:12" ht="21" customHeight="1" x14ac:dyDescent="0.25">
      <c r="A7" s="87"/>
      <c r="B7" s="235" t="s">
        <v>89</v>
      </c>
      <c r="C7" s="235"/>
      <c r="D7" s="235"/>
      <c r="E7" s="235"/>
      <c r="F7" s="235"/>
      <c r="G7" s="235"/>
      <c r="H7" s="235"/>
      <c r="I7" s="235"/>
      <c r="J7" s="235"/>
      <c r="K7" s="235"/>
      <c r="L7" s="87"/>
    </row>
    <row r="8" spans="1:12" ht="21" customHeight="1" x14ac:dyDescent="0.25">
      <c r="B8" s="111" t="s">
        <v>91</v>
      </c>
      <c r="C8" s="88"/>
      <c r="D8" s="88"/>
      <c r="E8" s="88"/>
      <c r="F8" s="88"/>
      <c r="G8" s="88"/>
      <c r="H8" s="88"/>
      <c r="I8" s="88"/>
      <c r="J8" s="88"/>
      <c r="K8" s="293" t="s">
        <v>59</v>
      </c>
      <c r="L8" s="293"/>
    </row>
    <row r="9" spans="1:12" ht="21" customHeight="1" x14ac:dyDescent="0.25">
      <c r="B9" s="282" t="s">
        <v>113</v>
      </c>
      <c r="C9" s="282"/>
      <c r="D9" s="282"/>
      <c r="E9" s="282"/>
      <c r="F9" s="282"/>
      <c r="G9" s="282"/>
      <c r="H9" s="282"/>
      <c r="I9" s="282"/>
      <c r="J9" s="282"/>
      <c r="K9" s="4" t="s">
        <v>60</v>
      </c>
      <c r="L9" s="47"/>
    </row>
    <row r="10" spans="1:12" ht="21" customHeight="1" x14ac:dyDescent="0.25">
      <c r="B10" s="282" t="s">
        <v>170</v>
      </c>
      <c r="C10" s="282"/>
      <c r="D10" s="282"/>
      <c r="E10" s="282"/>
      <c r="F10" s="282"/>
      <c r="G10" s="282"/>
      <c r="H10" s="282"/>
      <c r="I10" s="282"/>
      <c r="J10" s="282"/>
      <c r="K10" s="4"/>
      <c r="L10" s="47"/>
    </row>
    <row r="11" spans="1:12" ht="21" customHeight="1" x14ac:dyDescent="0.25">
      <c r="A11" s="2"/>
      <c r="B11" s="283" t="s">
        <v>90</v>
      </c>
      <c r="C11" s="283"/>
      <c r="D11" s="283"/>
      <c r="E11" s="283"/>
      <c r="F11" s="283"/>
      <c r="G11" s="283"/>
      <c r="H11" s="283"/>
      <c r="I11" s="283"/>
      <c r="J11" s="283"/>
      <c r="K11" s="283"/>
      <c r="L11" s="48"/>
    </row>
    <row r="12" spans="1:12" ht="19.5" customHeight="1" x14ac:dyDescent="0.25">
      <c r="A12" s="299" t="s">
        <v>3</v>
      </c>
      <c r="B12" s="299" t="s">
        <v>40</v>
      </c>
      <c r="C12" s="302" t="s">
        <v>44</v>
      </c>
      <c r="D12" s="302" t="s">
        <v>45</v>
      </c>
      <c r="E12" s="280" t="s">
        <v>46</v>
      </c>
      <c r="F12" s="280"/>
      <c r="G12" s="280"/>
      <c r="H12" s="280"/>
      <c r="I12" s="280"/>
      <c r="J12" s="290" t="s">
        <v>47</v>
      </c>
      <c r="K12" s="287" t="s">
        <v>48</v>
      </c>
      <c r="L12" s="287" t="s">
        <v>78</v>
      </c>
    </row>
    <row r="13" spans="1:12" ht="19.5" customHeight="1" x14ac:dyDescent="0.25">
      <c r="A13" s="300"/>
      <c r="B13" s="300"/>
      <c r="C13" s="303"/>
      <c r="D13" s="30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91"/>
      <c r="K13" s="288"/>
      <c r="L13" s="288"/>
    </row>
    <row r="14" spans="1:12" ht="19.5" customHeight="1" x14ac:dyDescent="0.25">
      <c r="A14" s="301"/>
      <c r="B14" s="301"/>
      <c r="C14" s="304"/>
      <c r="D14" s="304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92"/>
      <c r="K14" s="289"/>
      <c r="L14" s="289"/>
    </row>
    <row r="15" spans="1:12" ht="175.95" customHeight="1" x14ac:dyDescent="0.25">
      <c r="A15" s="110">
        <v>1</v>
      </c>
      <c r="B15" s="152" t="s">
        <v>255</v>
      </c>
      <c r="C15" s="149" t="s">
        <v>256</v>
      </c>
      <c r="D15" s="195" t="s">
        <v>254</v>
      </c>
      <c r="E15" s="196">
        <v>0</v>
      </c>
      <c r="F15" s="196" t="s">
        <v>62</v>
      </c>
      <c r="G15" s="196">
        <v>490000</v>
      </c>
      <c r="H15" s="150" t="s">
        <v>62</v>
      </c>
      <c r="I15" s="150" t="s">
        <v>62</v>
      </c>
      <c r="J15" s="149" t="s">
        <v>137</v>
      </c>
      <c r="K15" s="149" t="s">
        <v>138</v>
      </c>
      <c r="L15" s="151" t="s">
        <v>139</v>
      </c>
    </row>
    <row r="16" spans="1:12" ht="175.95" customHeight="1" x14ac:dyDescent="0.25">
      <c r="A16" s="110">
        <v>2</v>
      </c>
      <c r="B16" s="152" t="s">
        <v>248</v>
      </c>
      <c r="C16" s="149" t="s">
        <v>136</v>
      </c>
      <c r="D16" s="149" t="s">
        <v>247</v>
      </c>
      <c r="E16" s="150">
        <v>0</v>
      </c>
      <c r="F16" s="150" t="s">
        <v>62</v>
      </c>
      <c r="G16" s="150">
        <v>498000</v>
      </c>
      <c r="H16" s="150" t="s">
        <v>62</v>
      </c>
      <c r="I16" s="150" t="s">
        <v>62</v>
      </c>
      <c r="J16" s="149" t="s">
        <v>137</v>
      </c>
      <c r="K16" s="149" t="s">
        <v>138</v>
      </c>
      <c r="L16" s="151" t="s">
        <v>139</v>
      </c>
    </row>
    <row r="17" spans="1:12" ht="169.2" customHeight="1" x14ac:dyDescent="0.25">
      <c r="A17" s="110">
        <v>3</v>
      </c>
      <c r="B17" s="152" t="s">
        <v>308</v>
      </c>
      <c r="C17" s="149" t="s">
        <v>136</v>
      </c>
      <c r="D17" s="149" t="s">
        <v>247</v>
      </c>
      <c r="E17" s="150" t="s">
        <v>62</v>
      </c>
      <c r="F17" s="150" t="s">
        <v>62</v>
      </c>
      <c r="G17" s="150">
        <v>498000</v>
      </c>
      <c r="H17" s="150" t="s">
        <v>62</v>
      </c>
      <c r="I17" s="150" t="s">
        <v>62</v>
      </c>
      <c r="J17" s="149" t="s">
        <v>137</v>
      </c>
      <c r="K17" s="149" t="s">
        <v>138</v>
      </c>
      <c r="L17" s="151" t="s">
        <v>139</v>
      </c>
    </row>
    <row r="18" spans="1:12" ht="175.95" customHeight="1" x14ac:dyDescent="0.25">
      <c r="A18" s="110">
        <v>4</v>
      </c>
      <c r="B18" s="152" t="s">
        <v>249</v>
      </c>
      <c r="C18" s="149" t="s">
        <v>136</v>
      </c>
      <c r="D18" s="149" t="s">
        <v>247</v>
      </c>
      <c r="E18" s="150" t="s">
        <v>62</v>
      </c>
      <c r="F18" s="150" t="s">
        <v>62</v>
      </c>
      <c r="G18" s="150">
        <v>498000</v>
      </c>
      <c r="H18" s="150" t="s">
        <v>62</v>
      </c>
      <c r="I18" s="150" t="s">
        <v>62</v>
      </c>
      <c r="J18" s="149" t="s">
        <v>137</v>
      </c>
      <c r="K18" s="149" t="s">
        <v>138</v>
      </c>
      <c r="L18" s="151" t="s">
        <v>139</v>
      </c>
    </row>
    <row r="19" spans="1:12" ht="150.6" customHeight="1" x14ac:dyDescent="0.25">
      <c r="A19" s="110">
        <v>5</v>
      </c>
      <c r="B19" s="148" t="s">
        <v>306</v>
      </c>
      <c r="C19" s="154" t="s">
        <v>140</v>
      </c>
      <c r="D19" s="149" t="s">
        <v>307</v>
      </c>
      <c r="E19" s="150">
        <v>0</v>
      </c>
      <c r="F19" s="150" t="s">
        <v>62</v>
      </c>
      <c r="G19" s="150">
        <v>52500</v>
      </c>
      <c r="H19" s="150" t="s">
        <v>62</v>
      </c>
      <c r="I19" s="150" t="s">
        <v>62</v>
      </c>
      <c r="J19" s="153" t="s">
        <v>231</v>
      </c>
      <c r="K19" s="149" t="s">
        <v>141</v>
      </c>
      <c r="L19" s="151" t="s">
        <v>139</v>
      </c>
    </row>
    <row r="20" spans="1:12" ht="102.6" customHeight="1" x14ac:dyDescent="0.25">
      <c r="A20" s="110">
        <v>6</v>
      </c>
      <c r="B20" s="148" t="s">
        <v>273</v>
      </c>
      <c r="C20" s="154" t="s">
        <v>140</v>
      </c>
      <c r="D20" s="149" t="s">
        <v>274</v>
      </c>
      <c r="E20" s="150" t="s">
        <v>62</v>
      </c>
      <c r="F20" s="150" t="s">
        <v>62</v>
      </c>
      <c r="G20" s="150">
        <v>500000</v>
      </c>
      <c r="H20" s="150">
        <v>500000</v>
      </c>
      <c r="I20" s="150">
        <v>500000</v>
      </c>
      <c r="J20" s="153" t="s">
        <v>231</v>
      </c>
      <c r="K20" s="149" t="s">
        <v>275</v>
      </c>
      <c r="L20" s="151" t="s">
        <v>139</v>
      </c>
    </row>
    <row r="21" spans="1:12" ht="113.4" customHeight="1" x14ac:dyDescent="0.25">
      <c r="A21" s="110">
        <v>7</v>
      </c>
      <c r="B21" s="148" t="s">
        <v>276</v>
      </c>
      <c r="C21" s="154" t="s">
        <v>277</v>
      </c>
      <c r="D21" s="149" t="s">
        <v>278</v>
      </c>
      <c r="E21" s="150" t="s">
        <v>62</v>
      </c>
      <c r="F21" s="150" t="s">
        <v>62</v>
      </c>
      <c r="G21" s="150">
        <v>250000</v>
      </c>
      <c r="H21" s="150">
        <v>250000</v>
      </c>
      <c r="I21" s="150">
        <v>250000</v>
      </c>
      <c r="J21" s="153" t="s">
        <v>231</v>
      </c>
      <c r="K21" s="149" t="s">
        <v>275</v>
      </c>
      <c r="L21" s="151" t="s">
        <v>139</v>
      </c>
    </row>
    <row r="22" spans="1:12" ht="25.8" hidden="1" customHeight="1" x14ac:dyDescent="0.25">
      <c r="A22" s="110">
        <v>18</v>
      </c>
      <c r="B22" s="155"/>
      <c r="C22" s="156"/>
      <c r="D22" s="157"/>
      <c r="E22" s="158"/>
      <c r="F22" s="158"/>
      <c r="G22" s="158"/>
      <c r="H22" s="158"/>
      <c r="I22" s="158"/>
      <c r="J22" s="156"/>
      <c r="K22" s="157"/>
      <c r="L22" s="159"/>
    </row>
    <row r="23" spans="1:12" ht="31.2" hidden="1" customHeight="1" x14ac:dyDescent="0.65">
      <c r="A23" s="110">
        <v>19</v>
      </c>
      <c r="B23" s="294" t="s">
        <v>72</v>
      </c>
      <c r="C23" s="295"/>
      <c r="D23" s="296"/>
      <c r="E23" s="108">
        <f>SUM(E15:E21)</f>
        <v>0</v>
      </c>
      <c r="F23" s="108">
        <f t="shared" ref="F23:I23" si="0">SUM(F15:F21)</f>
        <v>0</v>
      </c>
      <c r="G23" s="108">
        <f t="shared" si="0"/>
        <v>2786500</v>
      </c>
      <c r="H23" s="108">
        <f t="shared" si="0"/>
        <v>750000</v>
      </c>
      <c r="I23" s="108">
        <f t="shared" si="0"/>
        <v>750000</v>
      </c>
      <c r="J23" s="23"/>
      <c r="K23" s="23"/>
      <c r="L23" s="49"/>
    </row>
    <row r="24" spans="1:12" ht="25.95" hidden="1" customHeight="1" x14ac:dyDescent="0.65">
      <c r="A24" s="110">
        <v>20</v>
      </c>
      <c r="B24" s="46"/>
      <c r="C24" s="297" t="s">
        <v>73</v>
      </c>
      <c r="D24" s="298"/>
      <c r="E24" s="37">
        <f>COUNT(#REF!)</f>
        <v>0</v>
      </c>
      <c r="F24" s="37">
        <f>COUNT(F15:F21)</f>
        <v>0</v>
      </c>
      <c r="G24" s="37">
        <f>COUNT(G15:G21)</f>
        <v>7</v>
      </c>
      <c r="H24" s="37">
        <f t="shared" ref="H24:I24" si="1">COUNT(H15:H21)</f>
        <v>2</v>
      </c>
      <c r="I24" s="37">
        <f t="shared" si="1"/>
        <v>2</v>
      </c>
    </row>
    <row r="29" spans="1:12" x14ac:dyDescent="0.3">
      <c r="C29" t="s">
        <v>77</v>
      </c>
    </row>
  </sheetData>
  <mergeCells count="20">
    <mergeCell ref="B23:D23"/>
    <mergeCell ref="C24:D24"/>
    <mergeCell ref="A12:A14"/>
    <mergeCell ref="B12:B14"/>
    <mergeCell ref="C12:C14"/>
    <mergeCell ref="D12:D14"/>
    <mergeCell ref="K12:K14"/>
    <mergeCell ref="L12:L14"/>
    <mergeCell ref="E12:I12"/>
    <mergeCell ref="J12:J14"/>
    <mergeCell ref="K8:L8"/>
    <mergeCell ref="B10:J10"/>
    <mergeCell ref="B9:J9"/>
    <mergeCell ref="B11:K11"/>
    <mergeCell ref="B7:K7"/>
    <mergeCell ref="A1:L1"/>
    <mergeCell ref="A2:L2"/>
    <mergeCell ref="A3:L3"/>
    <mergeCell ref="B4:K4"/>
    <mergeCell ref="B5:K5"/>
  </mergeCells>
  <phoneticPr fontId="45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86" t="s">
        <v>58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3" ht="21" customHeight="1" x14ac:dyDescent="0.25">
      <c r="A2" s="234" t="s">
        <v>120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3" ht="21" customHeight="1" x14ac:dyDescent="0.25">
      <c r="A3" s="286" t="s">
        <v>43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3" ht="21" customHeight="1" x14ac:dyDescent="0.25">
      <c r="A4" s="88"/>
      <c r="B4" s="235" t="s">
        <v>97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3" ht="21" customHeight="1" x14ac:dyDescent="0.25">
      <c r="A5" s="88"/>
      <c r="B5" s="235" t="s">
        <v>87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3" ht="21" customHeight="1" x14ac:dyDescent="0.3">
      <c r="A6" s="88"/>
      <c r="B6" s="144" t="s">
        <v>88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5"/>
    </row>
    <row r="7" spans="1:13" ht="21" customHeight="1" x14ac:dyDescent="0.25">
      <c r="A7" s="88"/>
      <c r="B7" s="235" t="s">
        <v>89</v>
      </c>
      <c r="C7" s="235"/>
      <c r="D7" s="235"/>
      <c r="E7" s="235"/>
      <c r="F7" s="235"/>
      <c r="G7" s="235"/>
      <c r="H7" s="235"/>
      <c r="I7" s="235"/>
      <c r="J7" s="235"/>
      <c r="K7" s="235"/>
      <c r="L7" s="87"/>
    </row>
    <row r="8" spans="1:13" ht="21" customHeight="1" x14ac:dyDescent="0.25">
      <c r="A8" s="88"/>
      <c r="B8" s="9" t="s">
        <v>91</v>
      </c>
      <c r="C8" s="88"/>
      <c r="D8" s="88"/>
      <c r="E8" s="88"/>
      <c r="F8" s="88"/>
      <c r="G8" s="88"/>
      <c r="H8" s="88"/>
      <c r="I8" s="88"/>
      <c r="J8" s="88"/>
      <c r="K8" s="305"/>
      <c r="L8" s="306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293" t="s">
        <v>59</v>
      </c>
      <c r="L9" s="293"/>
    </row>
    <row r="10" spans="1:13" ht="21" customHeight="1" x14ac:dyDescent="0.25">
      <c r="A10" s="7"/>
      <c r="B10" s="282" t="s">
        <v>170</v>
      </c>
      <c r="C10" s="282"/>
      <c r="D10" s="282"/>
      <c r="E10" s="282"/>
      <c r="F10" s="282"/>
      <c r="G10" s="282"/>
      <c r="H10" s="282"/>
      <c r="I10" s="282"/>
      <c r="J10" s="282"/>
      <c r="K10" s="88"/>
      <c r="L10" s="88"/>
    </row>
    <row r="11" spans="1:13" ht="21" customHeight="1" x14ac:dyDescent="0.25">
      <c r="A11" s="2"/>
      <c r="B11" s="282" t="s">
        <v>112</v>
      </c>
      <c r="C11" s="282"/>
      <c r="D11" s="282"/>
      <c r="E11" s="282"/>
      <c r="F11" s="282"/>
      <c r="G11" s="282"/>
      <c r="H11" s="282"/>
      <c r="I11" s="282"/>
      <c r="J11" s="282"/>
      <c r="K11" s="282"/>
      <c r="L11" s="282"/>
    </row>
    <row r="12" spans="1:13" ht="15.75" customHeight="1" x14ac:dyDescent="0.25">
      <c r="A12" s="299" t="s">
        <v>3</v>
      </c>
      <c r="B12" s="299" t="s">
        <v>40</v>
      </c>
      <c r="C12" s="302" t="s">
        <v>44</v>
      </c>
      <c r="D12" s="302" t="s">
        <v>45</v>
      </c>
      <c r="E12" s="280" t="s">
        <v>46</v>
      </c>
      <c r="F12" s="280"/>
      <c r="G12" s="280"/>
      <c r="H12" s="280"/>
      <c r="I12" s="280"/>
      <c r="J12" s="290" t="s">
        <v>47</v>
      </c>
      <c r="K12" s="287" t="s">
        <v>48</v>
      </c>
      <c r="L12" s="287" t="s">
        <v>78</v>
      </c>
    </row>
    <row r="13" spans="1:13" ht="15.75" customHeight="1" x14ac:dyDescent="0.25">
      <c r="A13" s="300"/>
      <c r="B13" s="300"/>
      <c r="C13" s="303"/>
      <c r="D13" s="30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91"/>
      <c r="K13" s="288"/>
      <c r="L13" s="288"/>
    </row>
    <row r="14" spans="1:13" ht="15.75" customHeight="1" x14ac:dyDescent="0.25">
      <c r="A14" s="301"/>
      <c r="B14" s="301"/>
      <c r="C14" s="304"/>
      <c r="D14" s="304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92"/>
      <c r="K14" s="289"/>
      <c r="L14" s="289"/>
    </row>
    <row r="15" spans="1:13" ht="189" customHeight="1" x14ac:dyDescent="0.25">
      <c r="A15" s="135">
        <v>1</v>
      </c>
      <c r="B15" s="34" t="s">
        <v>210</v>
      </c>
      <c r="C15" s="34" t="s">
        <v>197</v>
      </c>
      <c r="D15" s="14" t="s">
        <v>201</v>
      </c>
      <c r="E15" s="53">
        <v>500000</v>
      </c>
      <c r="F15" s="53" t="s">
        <v>62</v>
      </c>
      <c r="G15" s="53" t="s">
        <v>62</v>
      </c>
      <c r="H15" s="53" t="s">
        <v>62</v>
      </c>
      <c r="I15" s="53" t="s">
        <v>62</v>
      </c>
      <c r="J15" s="54" t="s">
        <v>191</v>
      </c>
      <c r="K15" s="54" t="s">
        <v>192</v>
      </c>
      <c r="L15" s="58" t="s">
        <v>12</v>
      </c>
    </row>
    <row r="16" spans="1:13" ht="122.4" customHeight="1" x14ac:dyDescent="0.25">
      <c r="A16" s="135">
        <v>2</v>
      </c>
      <c r="B16" s="34" t="s">
        <v>213</v>
      </c>
      <c r="C16" s="34" t="s">
        <v>214</v>
      </c>
      <c r="D16" s="14" t="s">
        <v>215</v>
      </c>
      <c r="E16" s="53" t="s">
        <v>62</v>
      </c>
      <c r="F16" s="53">
        <v>200000</v>
      </c>
      <c r="G16" s="53" t="s">
        <v>62</v>
      </c>
      <c r="H16" s="53" t="s">
        <v>62</v>
      </c>
      <c r="I16" s="53" t="s">
        <v>62</v>
      </c>
      <c r="J16" s="54" t="s">
        <v>191</v>
      </c>
      <c r="K16" s="54" t="s">
        <v>216</v>
      </c>
      <c r="L16" s="58" t="s">
        <v>12</v>
      </c>
    </row>
    <row r="17" spans="1:12" ht="145.94999999999999" customHeight="1" x14ac:dyDescent="0.25">
      <c r="A17" s="114">
        <v>3</v>
      </c>
      <c r="B17" s="34" t="s">
        <v>198</v>
      </c>
      <c r="C17" s="34" t="s">
        <v>199</v>
      </c>
      <c r="D17" s="14" t="s">
        <v>200</v>
      </c>
      <c r="E17" s="53" t="s">
        <v>62</v>
      </c>
      <c r="F17" s="53">
        <v>600000</v>
      </c>
      <c r="G17" s="53" t="s">
        <v>62</v>
      </c>
      <c r="H17" s="53" t="s">
        <v>62</v>
      </c>
      <c r="I17" s="53" t="s">
        <v>62</v>
      </c>
      <c r="J17" s="54" t="s">
        <v>63</v>
      </c>
      <c r="K17" s="54" t="s">
        <v>64</v>
      </c>
      <c r="L17" s="58" t="s">
        <v>12</v>
      </c>
    </row>
    <row r="18" spans="1:12" ht="21.75" hidden="1" customHeight="1" x14ac:dyDescent="0.65">
      <c r="A18" s="51"/>
      <c r="B18" s="307" t="s">
        <v>72</v>
      </c>
      <c r="C18" s="307"/>
      <c r="D18" s="307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1"/>
      <c r="K18" s="51"/>
    </row>
    <row r="19" spans="1:12" ht="21.75" hidden="1" customHeight="1" x14ac:dyDescent="0.65">
      <c r="A19" s="51"/>
      <c r="B19" s="46"/>
      <c r="C19" s="308" t="s">
        <v>73</v>
      </c>
      <c r="D19" s="308"/>
      <c r="E19" s="78">
        <f>COUNT(E15:E17)</f>
        <v>1</v>
      </c>
      <c r="F19" s="78">
        <f>COUNT(F15:F17)</f>
        <v>2</v>
      </c>
      <c r="G19" s="78">
        <f>COUNT(G15:G17)</f>
        <v>0</v>
      </c>
      <c r="H19" s="78">
        <f>COUNT(H17:H17)</f>
        <v>0</v>
      </c>
      <c r="I19" s="78">
        <f>COUNT(I17:I17)</f>
        <v>0</v>
      </c>
      <c r="J19" s="51"/>
      <c r="K19" s="51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K9:L9"/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  <mergeCell ref="B5:K5"/>
    <mergeCell ref="B7:K7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86" t="s">
        <v>67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24.75" customHeight="1" x14ac:dyDescent="0.25">
      <c r="A2" s="234" t="s">
        <v>120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86" t="s">
        <v>42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25">
      <c r="A4" s="286" t="s">
        <v>66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2" ht="21" customHeight="1" x14ac:dyDescent="0.25">
      <c r="A5" s="88"/>
      <c r="B5" s="235" t="s">
        <v>99</v>
      </c>
      <c r="C5" s="235"/>
      <c r="D5" s="235"/>
      <c r="E5" s="235"/>
      <c r="F5" s="235"/>
      <c r="G5" s="235"/>
      <c r="H5" s="235"/>
      <c r="I5" s="235"/>
      <c r="J5" s="235"/>
      <c r="K5" s="235"/>
      <c r="L5" s="9"/>
    </row>
    <row r="6" spans="1:12" ht="21" customHeight="1" x14ac:dyDescent="0.25">
      <c r="A6" s="88"/>
      <c r="B6" s="285" t="s">
        <v>100</v>
      </c>
      <c r="C6" s="235"/>
      <c r="D6" s="235"/>
      <c r="E6" s="235"/>
      <c r="F6" s="235"/>
      <c r="G6" s="235"/>
      <c r="H6" s="235"/>
      <c r="I6" s="235"/>
      <c r="J6" s="235"/>
      <c r="K6" s="235"/>
      <c r="L6" s="87"/>
    </row>
    <row r="7" spans="1:12" ht="44.4" customHeight="1" x14ac:dyDescent="0.25">
      <c r="A7" s="88"/>
      <c r="B7" s="275" t="s">
        <v>101</v>
      </c>
      <c r="C7" s="275"/>
      <c r="D7" s="275"/>
      <c r="E7" s="275"/>
      <c r="F7" s="275"/>
      <c r="G7" s="275"/>
      <c r="H7" s="275"/>
      <c r="I7" s="275"/>
      <c r="J7" s="275"/>
      <c r="K7" s="275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76"/>
      <c r="L8" s="276"/>
    </row>
    <row r="9" spans="1:12" ht="21" customHeight="1" x14ac:dyDescent="0.5">
      <c r="A9" s="9"/>
      <c r="B9" s="9" t="s">
        <v>195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77" t="s">
        <v>85</v>
      </c>
      <c r="L10" s="277"/>
    </row>
    <row r="11" spans="1:12" ht="21" customHeight="1" x14ac:dyDescent="0.5">
      <c r="A11" s="9" t="s">
        <v>76</v>
      </c>
      <c r="B11" s="282" t="s">
        <v>102</v>
      </c>
      <c r="C11" s="282"/>
      <c r="D11" s="282"/>
      <c r="E11" s="282"/>
      <c r="F11" s="282"/>
      <c r="G11" s="282"/>
      <c r="H11" s="282"/>
      <c r="I11" s="282"/>
      <c r="J11" s="282"/>
      <c r="K11" s="11"/>
      <c r="L11" s="11"/>
    </row>
    <row r="12" spans="1:12" ht="21" customHeight="1" x14ac:dyDescent="0.25">
      <c r="A12" s="9"/>
      <c r="B12" s="283" t="s">
        <v>168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</row>
    <row r="13" spans="1:12" ht="21" customHeight="1" x14ac:dyDescent="0.25">
      <c r="A13" s="278" t="s">
        <v>3</v>
      </c>
      <c r="B13" s="278" t="s">
        <v>40</v>
      </c>
      <c r="C13" s="279" t="s">
        <v>44</v>
      </c>
      <c r="D13" s="279" t="s">
        <v>45</v>
      </c>
      <c r="E13" s="280" t="s">
        <v>46</v>
      </c>
      <c r="F13" s="280"/>
      <c r="G13" s="280"/>
      <c r="H13" s="280"/>
      <c r="I13" s="280"/>
      <c r="J13" s="281" t="s">
        <v>47</v>
      </c>
      <c r="K13" s="284" t="s">
        <v>48</v>
      </c>
      <c r="L13" s="284" t="s">
        <v>78</v>
      </c>
    </row>
    <row r="14" spans="1:12" ht="21" customHeight="1" x14ac:dyDescent="0.25">
      <c r="A14" s="278"/>
      <c r="B14" s="278"/>
      <c r="C14" s="279"/>
      <c r="D14" s="279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1"/>
      <c r="K14" s="284"/>
      <c r="L14" s="284"/>
    </row>
    <row r="15" spans="1:12" ht="21" customHeight="1" x14ac:dyDescent="0.25">
      <c r="A15" s="278"/>
      <c r="B15" s="278"/>
      <c r="C15" s="279"/>
      <c r="D15" s="279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1"/>
      <c r="K15" s="284"/>
      <c r="L15" s="284"/>
    </row>
    <row r="16" spans="1:12" ht="223.95" customHeight="1" x14ac:dyDescent="0.25">
      <c r="A16" s="125">
        <v>1</v>
      </c>
      <c r="B16" s="1" t="s">
        <v>157</v>
      </c>
      <c r="C16" s="126" t="s">
        <v>161</v>
      </c>
      <c r="D16" s="127" t="s">
        <v>189</v>
      </c>
      <c r="E16" s="128">
        <v>96600</v>
      </c>
      <c r="F16" s="128">
        <v>96600</v>
      </c>
      <c r="G16" s="128">
        <v>96600</v>
      </c>
      <c r="H16" s="128">
        <v>96600</v>
      </c>
      <c r="I16" s="128">
        <v>96600</v>
      </c>
      <c r="J16" s="124" t="s">
        <v>169</v>
      </c>
      <c r="K16" s="126" t="s">
        <v>188</v>
      </c>
      <c r="L16" s="126" t="s">
        <v>121</v>
      </c>
    </row>
    <row r="17" spans="1:12" ht="114" customHeight="1" x14ac:dyDescent="0.25">
      <c r="A17" s="125">
        <v>2</v>
      </c>
      <c r="B17" s="126" t="s">
        <v>158</v>
      </c>
      <c r="C17" s="126" t="s">
        <v>122</v>
      </c>
      <c r="D17" s="129" t="s">
        <v>123</v>
      </c>
      <c r="E17" s="130">
        <v>15000</v>
      </c>
      <c r="F17" s="130">
        <v>15000</v>
      </c>
      <c r="G17" s="130">
        <v>15000</v>
      </c>
      <c r="H17" s="130">
        <v>15000</v>
      </c>
      <c r="I17" s="130">
        <v>15000</v>
      </c>
      <c r="J17" s="124" t="s">
        <v>124</v>
      </c>
      <c r="K17" s="126" t="s">
        <v>125</v>
      </c>
      <c r="L17" s="126" t="s">
        <v>121</v>
      </c>
    </row>
    <row r="18" spans="1:12" ht="343.2" customHeight="1" x14ac:dyDescent="0.25">
      <c r="A18" s="125">
        <v>3</v>
      </c>
      <c r="B18" s="126" t="s">
        <v>153</v>
      </c>
      <c r="C18" s="126" t="s">
        <v>186</v>
      </c>
      <c r="D18" s="124" t="s">
        <v>126</v>
      </c>
      <c r="E18" s="130">
        <v>30000</v>
      </c>
      <c r="F18" s="130">
        <v>30000</v>
      </c>
      <c r="G18" s="130">
        <v>30000</v>
      </c>
      <c r="H18" s="130">
        <v>30000</v>
      </c>
      <c r="I18" s="130">
        <v>30000</v>
      </c>
      <c r="J18" s="124" t="s">
        <v>187</v>
      </c>
      <c r="K18" s="124" t="s">
        <v>127</v>
      </c>
      <c r="L18" s="126" t="s">
        <v>121</v>
      </c>
    </row>
    <row r="19" spans="1:12" ht="303" customHeight="1" x14ac:dyDescent="0.25">
      <c r="A19" s="125">
        <v>4</v>
      </c>
      <c r="B19" s="131" t="s">
        <v>160</v>
      </c>
      <c r="C19" s="132" t="s">
        <v>166</v>
      </c>
      <c r="D19" s="132" t="s">
        <v>159</v>
      </c>
      <c r="E19" s="130">
        <v>15000</v>
      </c>
      <c r="F19" s="130">
        <v>15000</v>
      </c>
      <c r="G19" s="130">
        <v>15000</v>
      </c>
      <c r="H19" s="130">
        <v>15000</v>
      </c>
      <c r="I19" s="130">
        <v>15000</v>
      </c>
      <c r="J19" s="124" t="s">
        <v>162</v>
      </c>
      <c r="K19" s="126" t="s">
        <v>167</v>
      </c>
      <c r="L19" s="126" t="s">
        <v>121</v>
      </c>
    </row>
    <row r="20" spans="1:12" ht="217.5" customHeight="1" x14ac:dyDescent="0.25">
      <c r="A20" s="125">
        <v>5</v>
      </c>
      <c r="B20" s="1" t="s">
        <v>163</v>
      </c>
      <c r="C20" s="126" t="s">
        <v>148</v>
      </c>
      <c r="D20" s="124" t="s">
        <v>164</v>
      </c>
      <c r="E20" s="133">
        <v>450000</v>
      </c>
      <c r="F20" s="133">
        <v>450000</v>
      </c>
      <c r="G20" s="133">
        <v>450000</v>
      </c>
      <c r="H20" s="133">
        <v>450000</v>
      </c>
      <c r="I20" s="133">
        <v>450000</v>
      </c>
      <c r="J20" s="124" t="s">
        <v>165</v>
      </c>
      <c r="K20" s="126" t="s">
        <v>149</v>
      </c>
      <c r="L20" s="126" t="s">
        <v>121</v>
      </c>
    </row>
    <row r="21" spans="1:12" ht="230.4" customHeight="1" x14ac:dyDescent="0.25">
      <c r="A21" s="125">
        <v>6</v>
      </c>
      <c r="B21" s="1" t="s">
        <v>150</v>
      </c>
      <c r="C21" s="126" t="s">
        <v>194</v>
      </c>
      <c r="D21" s="126" t="s">
        <v>128</v>
      </c>
      <c r="E21" s="134">
        <v>50000</v>
      </c>
      <c r="F21" s="134">
        <v>50000</v>
      </c>
      <c r="G21" s="134">
        <v>50000</v>
      </c>
      <c r="H21" s="134">
        <v>50000</v>
      </c>
      <c r="I21" s="134">
        <v>50000</v>
      </c>
      <c r="J21" s="126" t="s">
        <v>130</v>
      </c>
      <c r="K21" s="126" t="s">
        <v>129</v>
      </c>
      <c r="L21" s="126" t="s">
        <v>131</v>
      </c>
    </row>
    <row r="22" spans="1:12" ht="2.25" hidden="1" customHeight="1" x14ac:dyDescent="0.25">
      <c r="A22" s="30"/>
      <c r="B22" s="268" t="s">
        <v>72</v>
      </c>
      <c r="C22" s="269"/>
      <c r="D22" s="270"/>
      <c r="E22" s="55">
        <f>SUM(E16:E21)</f>
        <v>656600</v>
      </c>
      <c r="F22" s="55">
        <f t="shared" ref="F22:I22" si="0">SUM(F16:F21)</f>
        <v>656600</v>
      </c>
      <c r="G22" s="55">
        <f t="shared" si="0"/>
        <v>656600</v>
      </c>
      <c r="H22" s="55">
        <f t="shared" si="0"/>
        <v>656600</v>
      </c>
      <c r="I22" s="55">
        <f t="shared" si="0"/>
        <v>656600</v>
      </c>
      <c r="J22" s="26"/>
      <c r="K22" s="27"/>
      <c r="L22" s="27"/>
    </row>
    <row r="23" spans="1:12" ht="2.25" hidden="1" customHeight="1" x14ac:dyDescent="0.25">
      <c r="A23" s="271"/>
      <c r="B23" s="272"/>
      <c r="C23" s="273" t="s">
        <v>73</v>
      </c>
      <c r="D23" s="274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12:L12"/>
    <mergeCell ref="B5:K5"/>
    <mergeCell ref="B6:K6"/>
    <mergeCell ref="B7:K7"/>
    <mergeCell ref="K8:L8"/>
    <mergeCell ref="B11:J11"/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showWhiteSpace="0" view="pageBreakPreview" zoomScaleNormal="118" zoomScaleSheetLayoutView="100" zoomScalePageLayoutView="75" workbookViewId="0">
      <selection activeCell="A17" sqref="A17:XFD18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21.5976562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2.19921875" customWidth="1"/>
    <col min="12" max="12" width="9" style="80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34" t="s">
        <v>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4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8" customHeight="1" x14ac:dyDescent="0.25">
      <c r="A3" s="286" t="s">
        <v>43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2.5" customHeight="1" x14ac:dyDescent="0.7">
      <c r="A4" s="18"/>
      <c r="B4" s="235" t="s">
        <v>94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7">
      <c r="A5" s="18"/>
      <c r="B5" s="275" t="s">
        <v>190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2" ht="21.75" customHeight="1" x14ac:dyDescent="0.7">
      <c r="A6" s="18"/>
      <c r="B6" s="235" t="s">
        <v>96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9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9"/>
    </row>
    <row r="9" spans="1:12" ht="21" customHeight="1" x14ac:dyDescent="0.25">
      <c r="B9" s="235" t="s">
        <v>110</v>
      </c>
      <c r="C9" s="235"/>
      <c r="D9" s="235"/>
      <c r="E9" s="235"/>
      <c r="F9" s="235"/>
      <c r="G9" s="235"/>
      <c r="H9" s="235"/>
      <c r="I9" s="235"/>
      <c r="J9" s="314"/>
      <c r="K9" s="313" t="s">
        <v>230</v>
      </c>
      <c r="L9" s="313"/>
    </row>
    <row r="10" spans="1:12" ht="21" customHeight="1" x14ac:dyDescent="0.25">
      <c r="B10" s="235" t="s">
        <v>115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ht="21" customHeight="1" x14ac:dyDescent="0.25">
      <c r="A11" s="2"/>
      <c r="B11" s="283" t="s">
        <v>103</v>
      </c>
      <c r="C11" s="283"/>
      <c r="D11" s="283"/>
      <c r="E11" s="283"/>
      <c r="F11" s="283"/>
      <c r="G11" s="283"/>
      <c r="H11" s="283"/>
      <c r="I11" s="283"/>
      <c r="J11" s="283"/>
      <c r="K11" s="283"/>
      <c r="L11" s="283"/>
    </row>
    <row r="12" spans="1:12" ht="20.399999999999999" customHeight="1" x14ac:dyDescent="0.25">
      <c r="A12" s="299" t="s">
        <v>3</v>
      </c>
      <c r="B12" s="299" t="s">
        <v>40</v>
      </c>
      <c r="C12" s="302" t="s">
        <v>44</v>
      </c>
      <c r="D12" s="302" t="s">
        <v>45</v>
      </c>
      <c r="E12" s="280" t="s">
        <v>46</v>
      </c>
      <c r="F12" s="280"/>
      <c r="G12" s="280"/>
      <c r="H12" s="280"/>
      <c r="I12" s="280"/>
      <c r="J12" s="290" t="s">
        <v>47</v>
      </c>
      <c r="K12" s="287" t="s">
        <v>48</v>
      </c>
      <c r="L12" s="315" t="s">
        <v>78</v>
      </c>
    </row>
    <row r="13" spans="1:12" ht="21" customHeight="1" x14ac:dyDescent="0.25">
      <c r="A13" s="300"/>
      <c r="B13" s="300"/>
      <c r="C13" s="303"/>
      <c r="D13" s="30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91"/>
      <c r="K13" s="288"/>
      <c r="L13" s="316"/>
    </row>
    <row r="14" spans="1:12" ht="19.5" customHeight="1" x14ac:dyDescent="0.25">
      <c r="A14" s="300"/>
      <c r="B14" s="300"/>
      <c r="C14" s="303"/>
      <c r="D14" s="303"/>
      <c r="E14" s="166" t="s">
        <v>61</v>
      </c>
      <c r="F14" s="166" t="s">
        <v>61</v>
      </c>
      <c r="G14" s="166" t="s">
        <v>61</v>
      </c>
      <c r="H14" s="166" t="s">
        <v>61</v>
      </c>
      <c r="I14" s="166" t="s">
        <v>61</v>
      </c>
      <c r="J14" s="291"/>
      <c r="K14" s="288"/>
      <c r="L14" s="316"/>
    </row>
    <row r="15" spans="1:12" ht="108.6" customHeight="1" x14ac:dyDescent="0.25">
      <c r="A15" s="218">
        <v>1</v>
      </c>
      <c r="B15" s="219" t="s">
        <v>262</v>
      </c>
      <c r="C15" s="219" t="s">
        <v>263</v>
      </c>
      <c r="D15" s="219" t="s">
        <v>272</v>
      </c>
      <c r="E15" s="220" t="s">
        <v>132</v>
      </c>
      <c r="F15" s="220" t="s">
        <v>62</v>
      </c>
      <c r="G15" s="220">
        <v>100000</v>
      </c>
      <c r="H15" s="220" t="s">
        <v>62</v>
      </c>
      <c r="I15" s="220" t="s">
        <v>62</v>
      </c>
      <c r="J15" s="219" t="s">
        <v>264</v>
      </c>
      <c r="K15" s="219" t="s">
        <v>265</v>
      </c>
      <c r="L15" s="219" t="s">
        <v>154</v>
      </c>
    </row>
    <row r="16" spans="1:12" ht="156" customHeight="1" x14ac:dyDescent="0.25">
      <c r="A16" s="218">
        <v>2</v>
      </c>
      <c r="B16" s="219" t="s">
        <v>288</v>
      </c>
      <c r="C16" s="219" t="s">
        <v>289</v>
      </c>
      <c r="D16" s="219" t="s">
        <v>290</v>
      </c>
      <c r="E16" s="220" t="s">
        <v>132</v>
      </c>
      <c r="F16" s="220" t="s">
        <v>62</v>
      </c>
      <c r="G16" s="220">
        <v>60000</v>
      </c>
      <c r="H16" s="220">
        <v>60000</v>
      </c>
      <c r="I16" s="220">
        <v>60000</v>
      </c>
      <c r="J16" s="221" t="s">
        <v>291</v>
      </c>
      <c r="K16" s="222" t="s">
        <v>292</v>
      </c>
      <c r="L16" s="219" t="s">
        <v>154</v>
      </c>
    </row>
    <row r="17" spans="1:12" ht="28.2" hidden="1" customHeight="1" x14ac:dyDescent="0.25">
      <c r="A17" s="167"/>
      <c r="B17" s="309" t="s">
        <v>72</v>
      </c>
      <c r="C17" s="310"/>
      <c r="D17" s="311"/>
      <c r="E17" s="168">
        <f>SUM(E16:E16)</f>
        <v>0</v>
      </c>
      <c r="F17" s="168">
        <f>SUM(F16:F16)</f>
        <v>0</v>
      </c>
      <c r="G17" s="168">
        <f>SUM(G15:G16)</f>
        <v>160000</v>
      </c>
      <c r="H17" s="168">
        <f t="shared" ref="H17:I17" si="0">SUM(H16:H16)</f>
        <v>60000</v>
      </c>
      <c r="I17" s="168">
        <f t="shared" si="0"/>
        <v>60000</v>
      </c>
      <c r="J17" s="102"/>
      <c r="K17" s="102"/>
      <c r="L17" s="102"/>
    </row>
    <row r="18" spans="1:12" ht="19.95" hidden="1" customHeight="1" x14ac:dyDescent="0.25">
      <c r="A18" s="271"/>
      <c r="B18" s="312"/>
      <c r="C18" s="273" t="s">
        <v>73</v>
      </c>
      <c r="D18" s="274"/>
      <c r="E18" s="31">
        <f>COUNT(E16:E16)</f>
        <v>0</v>
      </c>
      <c r="F18" s="31">
        <f>COUNT(F16:F16)</f>
        <v>0</v>
      </c>
      <c r="G18" s="31">
        <f>COUNT(G15:G16)</f>
        <v>2</v>
      </c>
      <c r="H18" s="31">
        <f>COUNT(H16:H16)</f>
        <v>1</v>
      </c>
      <c r="I18" s="101">
        <f>COUNT(I16:I16)</f>
        <v>1</v>
      </c>
      <c r="J18" s="102"/>
      <c r="K18" s="102"/>
      <c r="L18" s="102"/>
    </row>
    <row r="19" spans="1:12" ht="15" customHeight="1" x14ac:dyDescent="0.25">
      <c r="B19" s="103"/>
      <c r="C19" s="104"/>
      <c r="D19" s="103"/>
      <c r="E19" s="105"/>
      <c r="F19" s="106"/>
      <c r="G19" s="102"/>
      <c r="H19" s="102"/>
      <c r="I19" s="105"/>
      <c r="J19" s="102"/>
      <c r="K19" s="102"/>
      <c r="L19" s="102"/>
    </row>
  </sheetData>
  <mergeCells count="21">
    <mergeCell ref="B11:L11"/>
    <mergeCell ref="B10:L10"/>
    <mergeCell ref="B9:J9"/>
    <mergeCell ref="B6:L6"/>
    <mergeCell ref="L12:L14"/>
    <mergeCell ref="B5:L5"/>
    <mergeCell ref="B17:D17"/>
    <mergeCell ref="A18:B18"/>
    <mergeCell ref="C18:D18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</mergeCells>
  <pageMargins left="0.70866141732283472" right="0.11811023622047245" top="0.15748031496062992" bottom="0.15748031496062992" header="0.31496062992125984" footer="0.31496062992125984"/>
  <pageSetup paperSize="9" scale="95" firstPageNumber="8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view="pageBreakPreview" topLeftCell="A6" zoomScale="106" zoomScaleNormal="98" zoomScaleSheetLayoutView="106" workbookViewId="0">
      <selection activeCell="K15" sqref="K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34" t="s">
        <v>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6.4" customHeight="1" x14ac:dyDescent="0.25">
      <c r="A2" s="234" t="s">
        <v>222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86" t="s">
        <v>43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7">
      <c r="A4" s="18"/>
      <c r="B4" s="235" t="s">
        <v>94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7">
      <c r="A5" s="18"/>
      <c r="B5" s="275" t="s">
        <v>190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2" ht="16.95" customHeight="1" x14ac:dyDescent="0.7">
      <c r="A6" s="18"/>
      <c r="B6" s="235" t="s">
        <v>96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20.399999999999999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9"/>
    </row>
    <row r="8" spans="1:12" ht="21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9"/>
    </row>
    <row r="9" spans="1:12" ht="21" customHeight="1" x14ac:dyDescent="0.25">
      <c r="B9" s="235" t="s">
        <v>110</v>
      </c>
      <c r="C9" s="235"/>
      <c r="D9" s="235"/>
      <c r="E9" s="235"/>
      <c r="F9" s="235"/>
      <c r="G9" s="235"/>
      <c r="H9" s="235"/>
      <c r="I9" s="235"/>
      <c r="J9" s="314"/>
      <c r="K9" s="313" t="s">
        <v>230</v>
      </c>
      <c r="L9" s="313"/>
    </row>
    <row r="10" spans="1:12" ht="21" customHeight="1" x14ac:dyDescent="0.25">
      <c r="B10" s="235" t="s">
        <v>115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ht="21" customHeight="1" x14ac:dyDescent="0.7">
      <c r="B11" s="9" t="s">
        <v>234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78" t="s">
        <v>3</v>
      </c>
      <c r="B12" s="278" t="s">
        <v>40</v>
      </c>
      <c r="C12" s="279" t="s">
        <v>44</v>
      </c>
      <c r="D12" s="279" t="s">
        <v>45</v>
      </c>
      <c r="E12" s="280" t="s">
        <v>46</v>
      </c>
      <c r="F12" s="280"/>
      <c r="G12" s="280"/>
      <c r="H12" s="280"/>
      <c r="I12" s="280"/>
      <c r="J12" s="281" t="s">
        <v>47</v>
      </c>
      <c r="K12" s="284" t="s">
        <v>48</v>
      </c>
      <c r="L12" s="284" t="s">
        <v>78</v>
      </c>
    </row>
    <row r="13" spans="1:12" ht="21" customHeight="1" x14ac:dyDescent="0.25">
      <c r="A13" s="278"/>
      <c r="B13" s="278"/>
      <c r="C13" s="279"/>
      <c r="D13" s="279"/>
      <c r="E13" s="100">
        <v>2566</v>
      </c>
      <c r="F13" s="100">
        <v>2567</v>
      </c>
      <c r="G13" s="100">
        <v>2568</v>
      </c>
      <c r="H13" s="100">
        <v>2569</v>
      </c>
      <c r="I13" s="100">
        <v>2570</v>
      </c>
      <c r="J13" s="281"/>
      <c r="K13" s="284"/>
      <c r="L13" s="284"/>
    </row>
    <row r="14" spans="1:12" ht="21" customHeight="1" x14ac:dyDescent="0.25">
      <c r="A14" s="278"/>
      <c r="B14" s="278"/>
      <c r="C14" s="279"/>
      <c r="D14" s="279"/>
      <c r="E14" s="100" t="s">
        <v>61</v>
      </c>
      <c r="F14" s="100" t="s">
        <v>61</v>
      </c>
      <c r="G14" s="100" t="s">
        <v>61</v>
      </c>
      <c r="H14" s="100" t="s">
        <v>61</v>
      </c>
      <c r="I14" s="100" t="s">
        <v>61</v>
      </c>
      <c r="J14" s="281"/>
      <c r="K14" s="284"/>
      <c r="L14" s="284"/>
    </row>
    <row r="15" spans="1:12" ht="193.5" customHeight="1" x14ac:dyDescent="0.25">
      <c r="A15" s="114">
        <v>1</v>
      </c>
      <c r="B15" s="14" t="s">
        <v>235</v>
      </c>
      <c r="C15" s="14" t="s">
        <v>236</v>
      </c>
      <c r="D15" s="14" t="s">
        <v>237</v>
      </c>
      <c r="E15" s="169" t="s">
        <v>62</v>
      </c>
      <c r="F15" s="176">
        <v>150000</v>
      </c>
      <c r="G15" s="176">
        <v>150000</v>
      </c>
      <c r="H15" s="176">
        <v>150000</v>
      </c>
      <c r="I15" s="176">
        <v>150000</v>
      </c>
      <c r="J15" s="14" t="s">
        <v>232</v>
      </c>
      <c r="K15" s="14" t="s">
        <v>233</v>
      </c>
      <c r="L15" s="14" t="s">
        <v>154</v>
      </c>
    </row>
    <row r="16" spans="1:12" ht="33.6" hidden="1" customHeight="1" x14ac:dyDescent="0.6">
      <c r="A16" s="15"/>
      <c r="B16" s="319" t="s">
        <v>72</v>
      </c>
      <c r="C16" s="320"/>
      <c r="D16" s="321"/>
      <c r="E16" s="143">
        <f>SUM(E15:E15)</f>
        <v>0</v>
      </c>
      <c r="F16" s="143">
        <f>SUM(F15:F15)</f>
        <v>150000</v>
      </c>
      <c r="G16" s="143">
        <f>SUM(G15:G15)</f>
        <v>150000</v>
      </c>
      <c r="H16" s="143">
        <f>SUM(H15:H15)</f>
        <v>150000</v>
      </c>
      <c r="I16" s="143">
        <f>SUM(I15:I15)</f>
        <v>150000</v>
      </c>
      <c r="J16" s="11"/>
      <c r="K16" s="11"/>
      <c r="L16" s="11"/>
    </row>
    <row r="17" spans="1:12" ht="32.4" hidden="1" customHeight="1" x14ac:dyDescent="0.6">
      <c r="A17" s="15"/>
      <c r="B17" s="11"/>
      <c r="C17" s="317" t="s">
        <v>73</v>
      </c>
      <c r="D17" s="318"/>
      <c r="E17" s="40">
        <f>COUNT(E15:E15)</f>
        <v>0</v>
      </c>
      <c r="F17" s="40">
        <f>COUNT(F15:F15)</f>
        <v>1</v>
      </c>
      <c r="G17" s="40">
        <f>COUNT(G15:G15)</f>
        <v>1</v>
      </c>
      <c r="H17" s="40">
        <f>COUNT(H15:H15)</f>
        <v>1</v>
      </c>
      <c r="I17" s="40">
        <f>COUNT(I15:I15)</f>
        <v>1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C17:D17"/>
    <mergeCell ref="L12:L14"/>
    <mergeCell ref="B16:D16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L5"/>
    <mergeCell ref="B9:J9"/>
    <mergeCell ref="B6:L6"/>
    <mergeCell ref="K9:L9"/>
    <mergeCell ref="B10:L10"/>
  </mergeCells>
  <pageMargins left="0.51181102362204722" right="0.31496062992125984" top="0.55118110236220474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17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34" t="s">
        <v>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6.25" customHeight="1" x14ac:dyDescent="0.25">
      <c r="A2" s="234" t="s">
        <v>222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.75" customHeight="1" x14ac:dyDescent="0.25">
      <c r="A3" s="234" t="s">
        <v>43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</row>
    <row r="4" spans="1:12" ht="18" customHeight="1" x14ac:dyDescent="0.7">
      <c r="A4" s="18"/>
      <c r="B4" s="235" t="s">
        <v>94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7">
      <c r="A5" s="18"/>
      <c r="B5" s="285" t="s">
        <v>104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.75" customHeight="1" x14ac:dyDescent="0.7">
      <c r="A6" s="18"/>
      <c r="B6" s="235" t="s">
        <v>96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21" customHeight="1" x14ac:dyDescent="0.25">
      <c r="B7" s="9" t="s">
        <v>105</v>
      </c>
      <c r="C7" s="17"/>
      <c r="D7" s="17"/>
      <c r="E7" s="89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16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16"/>
      <c r="F9" s="20"/>
      <c r="G9" s="20"/>
      <c r="H9" s="20"/>
      <c r="I9" s="20"/>
      <c r="J9" s="20"/>
      <c r="K9" s="327" t="s">
        <v>65</v>
      </c>
      <c r="L9" s="327"/>
    </row>
    <row r="10" spans="1:12" ht="21" customHeight="1" x14ac:dyDescent="0.25">
      <c r="B10" s="235" t="s">
        <v>117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ht="21" customHeight="1" x14ac:dyDescent="0.25">
      <c r="A11" s="2"/>
      <c r="B11" s="283" t="s">
        <v>238</v>
      </c>
      <c r="C11" s="283"/>
      <c r="D11" s="283"/>
      <c r="E11" s="283"/>
      <c r="F11" s="283"/>
      <c r="G11" s="283"/>
      <c r="H11" s="283"/>
      <c r="I11" s="283"/>
      <c r="J11" s="283"/>
      <c r="K11" s="283"/>
      <c r="L11" s="283"/>
    </row>
    <row r="12" spans="1:12" ht="16.5" customHeight="1" x14ac:dyDescent="0.25">
      <c r="A12" s="278" t="s">
        <v>3</v>
      </c>
      <c r="B12" s="278" t="s">
        <v>40</v>
      </c>
      <c r="C12" s="279" t="s">
        <v>44</v>
      </c>
      <c r="D12" s="279" t="s">
        <v>45</v>
      </c>
      <c r="E12" s="280" t="s">
        <v>46</v>
      </c>
      <c r="F12" s="280"/>
      <c r="G12" s="280"/>
      <c r="H12" s="280"/>
      <c r="I12" s="280"/>
      <c r="J12" s="281" t="s">
        <v>47</v>
      </c>
      <c r="K12" s="284" t="s">
        <v>48</v>
      </c>
      <c r="L12" s="284" t="s">
        <v>78</v>
      </c>
    </row>
    <row r="13" spans="1:12" ht="16.5" customHeight="1" x14ac:dyDescent="0.25">
      <c r="A13" s="278"/>
      <c r="B13" s="278"/>
      <c r="C13" s="279"/>
      <c r="D13" s="279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81"/>
      <c r="K13" s="284"/>
      <c r="L13" s="284"/>
    </row>
    <row r="14" spans="1:12" ht="16.5" customHeight="1" x14ac:dyDescent="0.25">
      <c r="A14" s="278"/>
      <c r="B14" s="278"/>
      <c r="C14" s="279"/>
      <c r="D14" s="279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81"/>
      <c r="K14" s="284"/>
      <c r="L14" s="284"/>
    </row>
    <row r="15" spans="1:12" ht="195" customHeight="1" x14ac:dyDescent="0.25">
      <c r="A15" s="190">
        <v>1</v>
      </c>
      <c r="B15" s="183" t="s">
        <v>240</v>
      </c>
      <c r="C15" s="183" t="s">
        <v>241</v>
      </c>
      <c r="D15" s="183" t="s">
        <v>242</v>
      </c>
      <c r="E15" s="191" t="s">
        <v>132</v>
      </c>
      <c r="F15" s="191">
        <v>100000</v>
      </c>
      <c r="G15" s="191" t="s">
        <v>62</v>
      </c>
      <c r="H15" s="191" t="s">
        <v>62</v>
      </c>
      <c r="I15" s="191" t="s">
        <v>62</v>
      </c>
      <c r="J15" s="183" t="s">
        <v>243</v>
      </c>
      <c r="K15" s="183" t="s">
        <v>244</v>
      </c>
      <c r="L15" s="183" t="s">
        <v>17</v>
      </c>
    </row>
    <row r="16" spans="1:12" ht="28.95" hidden="1" customHeight="1" x14ac:dyDescent="0.25">
      <c r="A16" s="12"/>
      <c r="B16" s="324" t="s">
        <v>72</v>
      </c>
      <c r="C16" s="325"/>
      <c r="D16" s="326"/>
      <c r="E16" s="32">
        <f>SUM(E15:E15)</f>
        <v>0</v>
      </c>
      <c r="F16" s="32">
        <f>SUM(F15:F15)</f>
        <v>100000</v>
      </c>
      <c r="G16" s="32">
        <f>SUM(G15:G15)</f>
        <v>0</v>
      </c>
      <c r="H16" s="32">
        <f>SUM(H15:H15)</f>
        <v>0</v>
      </c>
      <c r="I16" s="32">
        <f>SUM(I15:I15)</f>
        <v>0</v>
      </c>
    </row>
    <row r="17" spans="2:9" ht="23.4" hidden="1" customHeight="1" x14ac:dyDescent="0.6">
      <c r="B17" s="38"/>
      <c r="C17" s="322" t="s">
        <v>73</v>
      </c>
      <c r="D17" s="323"/>
      <c r="E17" s="52">
        <f>COUNT(E14:E15)</f>
        <v>0</v>
      </c>
      <c r="F17" s="52">
        <f>COUNT(F14:F15)</f>
        <v>1</v>
      </c>
      <c r="G17" s="52">
        <f>COUNT(G14:G15)</f>
        <v>0</v>
      </c>
      <c r="H17" s="52">
        <f>COUNT(H14:H15)</f>
        <v>0</v>
      </c>
      <c r="I17" s="52">
        <f>COUNT(I14:I15)</f>
        <v>0</v>
      </c>
    </row>
  </sheetData>
  <mergeCells count="19"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10:L10"/>
    <mergeCell ref="B11:L11"/>
    <mergeCell ref="C17:D17"/>
    <mergeCell ref="B16:D16"/>
    <mergeCell ref="K12:K14"/>
    <mergeCell ref="L12:L14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zoomScaleNormal="100" zoomScaleSheetLayoutView="93" workbookViewId="0">
      <selection activeCell="B11" sqref="B11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6" customWidth="1"/>
    <col min="11" max="11" width="18.59765625" customWidth="1"/>
  </cols>
  <sheetData>
    <row r="1" spans="1:12" ht="21" customHeight="1" x14ac:dyDescent="0.25">
      <c r="A1" s="234" t="s">
        <v>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4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34" t="s">
        <v>43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</row>
    <row r="4" spans="1:12" ht="21" customHeight="1" x14ac:dyDescent="0.25">
      <c r="A4" s="87"/>
      <c r="B4" s="235" t="s">
        <v>94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25">
      <c r="A5" s="87"/>
      <c r="B5" s="285" t="s">
        <v>95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" customHeight="1" x14ac:dyDescent="0.25">
      <c r="A6" s="87"/>
      <c r="B6" s="235" t="s">
        <v>96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21" customHeight="1" x14ac:dyDescent="0.25">
      <c r="A7" s="87"/>
      <c r="B7" s="235" t="s">
        <v>92</v>
      </c>
      <c r="C7" s="235"/>
      <c r="D7" s="235"/>
      <c r="E7" s="235"/>
      <c r="F7" s="235"/>
      <c r="G7" s="235"/>
      <c r="H7" s="235"/>
      <c r="I7" s="235"/>
      <c r="J7" s="235"/>
      <c r="K7" s="235"/>
      <c r="L7" s="87"/>
    </row>
    <row r="8" spans="1:12" ht="21" customHeight="1" x14ac:dyDescent="0.25">
      <c r="A8" s="87"/>
      <c r="B8" s="9" t="s">
        <v>93</v>
      </c>
      <c r="C8" s="88"/>
      <c r="D8" s="88"/>
      <c r="E8" s="88"/>
      <c r="F8" s="88"/>
      <c r="G8" s="88"/>
      <c r="H8" s="88"/>
      <c r="I8" s="88"/>
      <c r="J8" s="88"/>
      <c r="K8" s="305"/>
      <c r="L8" s="306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27" t="s">
        <v>65</v>
      </c>
      <c r="L9" s="327"/>
    </row>
    <row r="10" spans="1:12" ht="21" customHeight="1" x14ac:dyDescent="0.25">
      <c r="B10" s="235" t="s">
        <v>108</v>
      </c>
      <c r="C10" s="235"/>
      <c r="D10" s="235"/>
      <c r="E10" s="235"/>
      <c r="F10" s="235"/>
      <c r="G10" s="235"/>
      <c r="H10" s="235"/>
      <c r="I10" s="235"/>
      <c r="J10" s="235"/>
      <c r="K10" s="89"/>
      <c r="L10" s="89"/>
    </row>
    <row r="11" spans="1:12" ht="21" customHeight="1" x14ac:dyDescent="0.25">
      <c r="A11" s="2"/>
      <c r="B11" s="7" t="s">
        <v>309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29" t="s">
        <v>3</v>
      </c>
      <c r="B12" s="329" t="s">
        <v>40</v>
      </c>
      <c r="C12" s="330" t="s">
        <v>44</v>
      </c>
      <c r="D12" s="330" t="s">
        <v>45</v>
      </c>
      <c r="E12" s="328" t="s">
        <v>46</v>
      </c>
      <c r="F12" s="328"/>
      <c r="G12" s="328"/>
      <c r="H12" s="328"/>
      <c r="I12" s="328"/>
      <c r="J12" s="331" t="s">
        <v>47</v>
      </c>
      <c r="K12" s="334" t="s">
        <v>48</v>
      </c>
      <c r="L12" s="334" t="s">
        <v>7</v>
      </c>
    </row>
    <row r="13" spans="1:12" ht="18.75" customHeight="1" x14ac:dyDescent="0.25">
      <c r="A13" s="329"/>
      <c r="B13" s="329"/>
      <c r="C13" s="330"/>
      <c r="D13" s="330"/>
      <c r="E13" s="142">
        <v>2566</v>
      </c>
      <c r="F13" s="142">
        <v>2567</v>
      </c>
      <c r="G13" s="142">
        <v>2568</v>
      </c>
      <c r="H13" s="142">
        <v>2569</v>
      </c>
      <c r="I13" s="142">
        <v>2570</v>
      </c>
      <c r="J13" s="331"/>
      <c r="K13" s="334"/>
      <c r="L13" s="334"/>
    </row>
    <row r="14" spans="1:12" ht="15.75" customHeight="1" x14ac:dyDescent="0.25">
      <c r="A14" s="329"/>
      <c r="B14" s="329"/>
      <c r="C14" s="330"/>
      <c r="D14" s="330"/>
      <c r="E14" s="142" t="s">
        <v>61</v>
      </c>
      <c r="F14" s="142" t="s">
        <v>61</v>
      </c>
      <c r="G14" s="142" t="s">
        <v>61</v>
      </c>
      <c r="H14" s="142" t="s">
        <v>61</v>
      </c>
      <c r="I14" s="142" t="s">
        <v>61</v>
      </c>
      <c r="J14" s="331"/>
      <c r="K14" s="334"/>
      <c r="L14" s="334"/>
    </row>
    <row r="15" spans="1:12" ht="262.95" customHeight="1" x14ac:dyDescent="0.25">
      <c r="A15" s="125">
        <v>1</v>
      </c>
      <c r="B15" s="183" t="s">
        <v>284</v>
      </c>
      <c r="C15" s="215" t="s">
        <v>304</v>
      </c>
      <c r="D15" s="215" t="s">
        <v>305</v>
      </c>
      <c r="E15" s="133" t="s">
        <v>62</v>
      </c>
      <c r="F15" s="133" t="s">
        <v>62</v>
      </c>
      <c r="G15" s="133">
        <v>200000</v>
      </c>
      <c r="H15" s="133">
        <v>200000</v>
      </c>
      <c r="I15" s="133">
        <v>200000</v>
      </c>
      <c r="J15" s="215" t="s">
        <v>302</v>
      </c>
      <c r="K15" s="215" t="s">
        <v>303</v>
      </c>
      <c r="L15" s="230" t="s">
        <v>17</v>
      </c>
    </row>
    <row r="16" spans="1:12" ht="22.2" hidden="1" customHeight="1" x14ac:dyDescent="0.5">
      <c r="A16" s="43"/>
      <c r="B16" s="335" t="s">
        <v>72</v>
      </c>
      <c r="C16" s="336"/>
      <c r="D16" s="337"/>
      <c r="E16" s="141">
        <f>SUM(E15:E15)</f>
        <v>0</v>
      </c>
      <c r="F16" s="141">
        <f>SUM(F15:F15)</f>
        <v>0</v>
      </c>
      <c r="G16" s="141">
        <f>SUM(G15:G15)</f>
        <v>200000</v>
      </c>
      <c r="H16" s="141">
        <f>SUM(H15:H15)</f>
        <v>200000</v>
      </c>
      <c r="I16" s="141">
        <f>SUM(I15:I15)</f>
        <v>200000</v>
      </c>
      <c r="J16" s="44"/>
      <c r="K16" s="45"/>
      <c r="L16" s="11"/>
    </row>
    <row r="17" spans="1:12" ht="26.4" hidden="1" customHeight="1" x14ac:dyDescent="0.7">
      <c r="A17" s="11"/>
      <c r="B17" s="33"/>
      <c r="C17" s="332" t="s">
        <v>73</v>
      </c>
      <c r="D17" s="333"/>
      <c r="E17" s="42">
        <f>COUNT(E15:E15)</f>
        <v>0</v>
      </c>
      <c r="F17" s="42">
        <f>COUNT(F15:F15)</f>
        <v>0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35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5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C17:D17"/>
    <mergeCell ref="K12:K14"/>
    <mergeCell ref="L12:L14"/>
    <mergeCell ref="B16:D16"/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</mergeCells>
  <pageMargins left="0.51181102362204722" right="0.31496062992125984" top="0.35433070866141736" bottom="0.15748031496062992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"/>
  <sheetViews>
    <sheetView workbookViewId="0">
      <selection activeCell="N14" sqref="N14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1.19921875" bestFit="1" customWidth="1"/>
    <col min="8" max="8" width="6.8984375" customWidth="1"/>
    <col min="9" max="9" width="10.19921875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55" t="s">
        <v>119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</row>
    <row r="3" spans="1:13" ht="23.25" customHeight="1" x14ac:dyDescent="0.25">
      <c r="A3" s="234" t="s">
        <v>250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23.25" customHeight="1" x14ac:dyDescent="0.25">
      <c r="A4" s="234" t="s">
        <v>42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ht="23.25" customHeight="1" x14ac:dyDescent="0.25">
      <c r="A5" s="255" t="s">
        <v>43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</row>
    <row r="6" spans="1:13" ht="12" customHeight="1" x14ac:dyDescent="0.25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</row>
    <row r="7" spans="1:13" ht="18" customHeight="1" x14ac:dyDescent="0.25">
      <c r="A7" s="257" t="s">
        <v>4</v>
      </c>
      <c r="B7" s="260" t="s">
        <v>68</v>
      </c>
      <c r="C7" s="260"/>
      <c r="D7" s="260" t="s">
        <v>69</v>
      </c>
      <c r="E7" s="260"/>
      <c r="F7" s="261" t="s">
        <v>36</v>
      </c>
      <c r="G7" s="262"/>
      <c r="H7" s="260" t="s">
        <v>70</v>
      </c>
      <c r="I7" s="260"/>
      <c r="J7" s="260" t="s">
        <v>71</v>
      </c>
      <c r="K7" s="260"/>
      <c r="L7" s="260" t="s">
        <v>37</v>
      </c>
      <c r="M7" s="260"/>
    </row>
    <row r="8" spans="1:13" ht="18" customHeight="1" x14ac:dyDescent="0.25">
      <c r="A8" s="258"/>
      <c r="B8" s="73" t="s">
        <v>38</v>
      </c>
      <c r="C8" s="257" t="s">
        <v>39</v>
      </c>
      <c r="D8" s="73" t="s">
        <v>38</v>
      </c>
      <c r="E8" s="257" t="s">
        <v>39</v>
      </c>
      <c r="F8" s="73" t="s">
        <v>38</v>
      </c>
      <c r="G8" s="257" t="s">
        <v>39</v>
      </c>
      <c r="H8" s="73" t="s">
        <v>38</v>
      </c>
      <c r="I8" s="257" t="s">
        <v>39</v>
      </c>
      <c r="J8" s="73" t="s">
        <v>38</v>
      </c>
      <c r="K8" s="257" t="s">
        <v>39</v>
      </c>
      <c r="L8" s="73" t="s">
        <v>38</v>
      </c>
      <c r="M8" s="257" t="s">
        <v>39</v>
      </c>
    </row>
    <row r="9" spans="1:13" ht="18" customHeight="1" x14ac:dyDescent="0.25">
      <c r="A9" s="259"/>
      <c r="B9" s="74" t="s">
        <v>40</v>
      </c>
      <c r="C9" s="259"/>
      <c r="D9" s="74" t="s">
        <v>40</v>
      </c>
      <c r="E9" s="259"/>
      <c r="F9" s="74" t="s">
        <v>40</v>
      </c>
      <c r="G9" s="259"/>
      <c r="H9" s="74" t="s">
        <v>40</v>
      </c>
      <c r="I9" s="259"/>
      <c r="J9" s="74" t="s">
        <v>40</v>
      </c>
      <c r="K9" s="259"/>
      <c r="L9" s="74" t="s">
        <v>40</v>
      </c>
      <c r="M9" s="259"/>
    </row>
    <row r="10" spans="1:13" ht="25.95" customHeight="1" x14ac:dyDescent="0.65">
      <c r="A10" s="92" t="s">
        <v>156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1:13" ht="25.95" customHeight="1" x14ac:dyDescent="0.3">
      <c r="A11" s="338" t="s">
        <v>116</v>
      </c>
      <c r="B11" s="338"/>
      <c r="C11" s="338"/>
      <c r="D11" s="338"/>
      <c r="E11" s="338"/>
      <c r="F11" s="338"/>
      <c r="G11" s="338"/>
      <c r="H11" s="338"/>
      <c r="I11" s="338"/>
      <c r="J11" s="94"/>
      <c r="K11" s="94"/>
      <c r="L11" s="94"/>
      <c r="M11" s="94"/>
    </row>
    <row r="12" spans="1:13" ht="25.95" customHeight="1" x14ac:dyDescent="0.65">
      <c r="A12" s="227" t="s">
        <v>86</v>
      </c>
      <c r="B12" s="213">
        <f>+'ยท1)'!E24</f>
        <v>0</v>
      </c>
      <c r="C12" s="214">
        <f>+'ยท1)'!E23</f>
        <v>0</v>
      </c>
      <c r="D12" s="213">
        <f>+'ผ02.2ยท1'!F20</f>
        <v>3</v>
      </c>
      <c r="E12" s="214">
        <f>'ผ02.2ยท1'!F19</f>
        <v>17100000</v>
      </c>
      <c r="F12" s="213">
        <f>'ผ02.2ยท1'!G20</f>
        <v>0</v>
      </c>
      <c r="G12" s="214">
        <f>'ผ02.2ยท1'!G19</f>
        <v>0</v>
      </c>
      <c r="H12" s="213">
        <f>+'ยท1)'!H24</f>
        <v>2</v>
      </c>
      <c r="I12" s="214">
        <f>'ผ02.2ยท1'!H19</f>
        <v>0</v>
      </c>
      <c r="J12" s="213">
        <f>+'ยท1)'!I24</f>
        <v>2</v>
      </c>
      <c r="K12" s="214">
        <f>'ผ02.2ยท1'!I19</f>
        <v>0</v>
      </c>
      <c r="L12" s="213">
        <f>B12+D12+F12+H12+J12</f>
        <v>7</v>
      </c>
      <c r="M12" s="214">
        <f>C12+E12+G12+I12+K12</f>
        <v>17100000</v>
      </c>
    </row>
    <row r="13" spans="1:13" ht="25.95" customHeight="1" x14ac:dyDescent="0.65">
      <c r="A13" s="92" t="s">
        <v>259</v>
      </c>
      <c r="B13" s="228"/>
      <c r="C13" s="229"/>
      <c r="D13" s="228"/>
      <c r="E13" s="229"/>
      <c r="F13" s="228"/>
      <c r="G13" s="229"/>
      <c r="H13" s="228"/>
      <c r="I13" s="229"/>
      <c r="J13" s="228"/>
      <c r="K13" s="229"/>
      <c r="L13" s="228"/>
      <c r="M13" s="229"/>
    </row>
    <row r="14" spans="1:13" ht="25.95" customHeight="1" x14ac:dyDescent="0.65">
      <c r="A14" s="266" t="s">
        <v>260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76"/>
      <c r="M14" s="77"/>
    </row>
    <row r="15" spans="1:13" ht="25.95" customHeight="1" x14ac:dyDescent="0.65">
      <c r="A15" s="203" t="s">
        <v>261</v>
      </c>
      <c r="B15" s="76">
        <f>+'[1]ยท2.5 สคขข. เพิ่มเติม 2.66'!E18</f>
        <v>0</v>
      </c>
      <c r="C15" s="77">
        <f>+'[1]ยท2.5 สคขข. เพิ่มเติม 2.66'!E17</f>
        <v>0</v>
      </c>
      <c r="D15" s="76">
        <f>+'[1]ยท2.5 สคขข. เพิ่มเติม 2.66'!F18</f>
        <v>0</v>
      </c>
      <c r="E15" s="77">
        <f>+'[1]ยท2.5 สคขข. เพิ่มเติม 2.66'!F17</f>
        <v>0</v>
      </c>
      <c r="F15" s="76">
        <f>'ยท2.2ศึกษา)'!G18</f>
        <v>1</v>
      </c>
      <c r="G15" s="77">
        <f>'ยท2.2ศึกษา)'!G17</f>
        <v>1800000</v>
      </c>
      <c r="H15" s="76">
        <f>'ยท2.2ศึกษา)'!H18</f>
        <v>1</v>
      </c>
      <c r="I15" s="77">
        <f>'ยท2.2ศึกษา)'!H17</f>
        <v>1800000</v>
      </c>
      <c r="J15" s="76">
        <f>'ยท2.2ศึกษา)'!I18</f>
        <v>1</v>
      </c>
      <c r="K15" s="77">
        <f>'ยท2.2ศึกษา)'!I17</f>
        <v>1800000</v>
      </c>
      <c r="L15" s="76">
        <f t="shared" ref="L15:M15" si="0">B15+D15+F15+H15+J15</f>
        <v>3</v>
      </c>
      <c r="M15" s="77">
        <f t="shared" si="0"/>
        <v>5400000</v>
      </c>
    </row>
    <row r="16" spans="1:13" ht="25.95" customHeight="1" x14ac:dyDescent="0.25">
      <c r="A16" s="223" t="s">
        <v>33</v>
      </c>
      <c r="B16" s="224">
        <f t="shared" ref="B16:E16" si="1">SUM(B12:B12)</f>
        <v>0</v>
      </c>
      <c r="C16" s="225">
        <f t="shared" si="1"/>
        <v>0</v>
      </c>
      <c r="D16" s="224">
        <f t="shared" si="1"/>
        <v>3</v>
      </c>
      <c r="E16" s="225">
        <f t="shared" si="1"/>
        <v>17100000</v>
      </c>
      <c r="F16" s="226">
        <f>SUM(F12:F15)</f>
        <v>1</v>
      </c>
      <c r="G16" s="226">
        <f t="shared" ref="G16:K16" si="2">SUM(G12:G15)</f>
        <v>1800000</v>
      </c>
      <c r="H16" s="226">
        <f t="shared" si="2"/>
        <v>3</v>
      </c>
      <c r="I16" s="226">
        <f t="shared" si="2"/>
        <v>1800000</v>
      </c>
      <c r="J16" s="226">
        <f t="shared" si="2"/>
        <v>3</v>
      </c>
      <c r="K16" s="226">
        <f t="shared" si="2"/>
        <v>1800000</v>
      </c>
      <c r="L16" s="224">
        <f>SUM(L12:L15)</f>
        <v>10</v>
      </c>
      <c r="M16" s="225">
        <f>SUM(M12:M15)</f>
        <v>22500000</v>
      </c>
    </row>
  </sheetData>
  <mergeCells count="20">
    <mergeCell ref="M8:M9"/>
    <mergeCell ref="A14:K14"/>
    <mergeCell ref="A11:I11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L7:M7"/>
    <mergeCell ref="C8:C9"/>
    <mergeCell ref="E8:E9"/>
    <mergeCell ref="G8:G9"/>
    <mergeCell ref="I8:I9"/>
    <mergeCell ref="K8:K9"/>
  </mergeCells>
  <pageMargins left="0.39370078740157483" right="0.11811023622047245" top="0.35433070866141736" bottom="0.35433070866141736" header="0.31496062992125984" footer="0.31496062992125984"/>
  <pageSetup paperSize="9" scale="95" firstPageNumber="10" orientation="landscape" useFirstPageNumber="1" r:id="rId1"/>
  <headerFooter differentOddEven="1">
    <oddFooter>&amp;C&amp;P</oddFooter>
    <evenFooter>&amp;C&amp;P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6"/>
  <sheetViews>
    <sheetView zoomScale="90" zoomScaleNormal="90" workbookViewId="0">
      <selection activeCell="C26" sqref="C26"/>
    </sheetView>
  </sheetViews>
  <sheetFormatPr defaultColWidth="9" defaultRowHeight="13.8" x14ac:dyDescent="0.25"/>
  <cols>
    <col min="1" max="1" width="3.09765625" customWidth="1"/>
    <col min="2" max="2" width="21.09765625" customWidth="1"/>
    <col min="3" max="3" width="17.09765625" customWidth="1"/>
    <col min="4" max="4" width="19.69921875" customWidth="1"/>
    <col min="5" max="5" width="7.19921875" customWidth="1"/>
    <col min="6" max="6" width="10.296875" customWidth="1"/>
    <col min="7" max="7" width="10.09765625" customWidth="1"/>
    <col min="8" max="8" width="7" customWidth="1"/>
    <col min="9" max="9" width="6.8984375" customWidth="1"/>
    <col min="10" max="10" width="13.796875" customWidth="1"/>
    <col min="11" max="11" width="12.09765625" customWidth="1"/>
    <col min="12" max="12" width="8.296875" customWidth="1"/>
  </cols>
  <sheetData>
    <row r="1" spans="1:12" ht="21" customHeight="1" x14ac:dyDescent="0.25">
      <c r="A1" s="286" t="s">
        <v>67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24.75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86" t="s">
        <v>42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25">
      <c r="A4" s="286" t="s">
        <v>66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2" ht="21" customHeight="1" x14ac:dyDescent="0.25">
      <c r="A5" s="88"/>
      <c r="B5" s="235" t="s">
        <v>97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" customHeight="1" x14ac:dyDescent="0.25">
      <c r="A6" s="88"/>
      <c r="B6" s="235" t="s">
        <v>87</v>
      </c>
      <c r="C6" s="235"/>
      <c r="D6" s="235"/>
      <c r="E6" s="235"/>
      <c r="F6" s="235"/>
      <c r="G6" s="235"/>
      <c r="H6" s="235"/>
      <c r="I6" s="235"/>
      <c r="J6" s="235"/>
      <c r="K6" s="235"/>
      <c r="L6" s="87"/>
    </row>
    <row r="7" spans="1:12" ht="24" customHeight="1" x14ac:dyDescent="0.25">
      <c r="A7" s="88"/>
      <c r="B7" s="235" t="s">
        <v>88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</row>
    <row r="8" spans="1:12" ht="21" customHeight="1" x14ac:dyDescent="0.25">
      <c r="A8" s="9"/>
      <c r="B8" s="235" t="s">
        <v>89</v>
      </c>
      <c r="C8" s="235"/>
      <c r="D8" s="235"/>
      <c r="E8" s="235"/>
      <c r="F8" s="235"/>
      <c r="G8" s="235"/>
      <c r="H8" s="235"/>
      <c r="I8" s="235"/>
      <c r="J8" s="235"/>
      <c r="K8" s="235"/>
      <c r="L8" s="87"/>
    </row>
    <row r="9" spans="1:12" ht="21" customHeight="1" x14ac:dyDescent="0.25">
      <c r="A9" s="9"/>
      <c r="B9" s="9" t="s">
        <v>91</v>
      </c>
      <c r="C9" s="88"/>
      <c r="D9" s="88"/>
      <c r="E9" s="88"/>
      <c r="F9" s="88"/>
      <c r="G9" s="88"/>
      <c r="H9" s="88"/>
      <c r="I9" s="88"/>
      <c r="J9" s="88"/>
      <c r="K9" s="293" t="s">
        <v>151</v>
      </c>
      <c r="L9" s="293"/>
    </row>
    <row r="10" spans="1:12" ht="21" customHeight="1" x14ac:dyDescent="0.25">
      <c r="A10" s="9"/>
      <c r="B10" s="282" t="s">
        <v>113</v>
      </c>
      <c r="C10" s="282"/>
      <c r="D10" s="282"/>
      <c r="E10" s="282"/>
      <c r="F10" s="282"/>
      <c r="G10" s="282"/>
      <c r="H10" s="282"/>
      <c r="I10" s="282"/>
      <c r="J10" s="282"/>
      <c r="K10" s="4" t="s">
        <v>60</v>
      </c>
      <c r="L10" s="47"/>
    </row>
    <row r="11" spans="1:12" ht="21" customHeight="1" x14ac:dyDescent="0.25">
      <c r="A11" s="9" t="s">
        <v>76</v>
      </c>
      <c r="B11" s="282" t="s">
        <v>170</v>
      </c>
      <c r="C11" s="282"/>
      <c r="D11" s="282"/>
      <c r="E11" s="282"/>
      <c r="F11" s="282"/>
      <c r="G11" s="282"/>
      <c r="H11" s="282"/>
      <c r="I11" s="282"/>
      <c r="J11" s="282"/>
      <c r="K11" s="4"/>
      <c r="L11" s="47"/>
    </row>
    <row r="12" spans="1:12" ht="21" customHeight="1" x14ac:dyDescent="0.25">
      <c r="A12" s="9"/>
      <c r="B12" s="283" t="s">
        <v>90</v>
      </c>
      <c r="C12" s="283"/>
      <c r="D12" s="283"/>
      <c r="E12" s="283"/>
      <c r="F12" s="283"/>
      <c r="G12" s="283"/>
      <c r="H12" s="283"/>
      <c r="I12" s="283"/>
      <c r="J12" s="283"/>
      <c r="K12" s="283"/>
      <c r="L12" s="48"/>
    </row>
    <row r="13" spans="1:12" ht="21" customHeight="1" x14ac:dyDescent="0.25">
      <c r="A13" s="278" t="s">
        <v>3</v>
      </c>
      <c r="B13" s="278" t="s">
        <v>40</v>
      </c>
      <c r="C13" s="279" t="s">
        <v>44</v>
      </c>
      <c r="D13" s="279" t="s">
        <v>45</v>
      </c>
      <c r="E13" s="280" t="s">
        <v>46</v>
      </c>
      <c r="F13" s="280"/>
      <c r="G13" s="280"/>
      <c r="H13" s="280"/>
      <c r="I13" s="280"/>
      <c r="J13" s="281" t="s">
        <v>47</v>
      </c>
      <c r="K13" s="284" t="s">
        <v>48</v>
      </c>
      <c r="L13" s="284" t="s">
        <v>78</v>
      </c>
    </row>
    <row r="14" spans="1:12" ht="21" customHeight="1" x14ac:dyDescent="0.25">
      <c r="A14" s="278"/>
      <c r="B14" s="278"/>
      <c r="C14" s="279"/>
      <c r="D14" s="279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1"/>
      <c r="K14" s="284"/>
      <c r="L14" s="284"/>
    </row>
    <row r="15" spans="1:12" ht="21" customHeight="1" x14ac:dyDescent="0.25">
      <c r="A15" s="278"/>
      <c r="B15" s="278"/>
      <c r="C15" s="279"/>
      <c r="D15" s="279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1"/>
      <c r="K15" s="284"/>
      <c r="L15" s="284"/>
    </row>
    <row r="16" spans="1:12" ht="223.8" customHeight="1" x14ac:dyDescent="0.25">
      <c r="A16" s="110">
        <v>1</v>
      </c>
      <c r="B16" s="152" t="s">
        <v>251</v>
      </c>
      <c r="C16" s="149" t="s">
        <v>223</v>
      </c>
      <c r="D16" s="195" t="s">
        <v>281</v>
      </c>
      <c r="E16" s="150" t="s">
        <v>62</v>
      </c>
      <c r="F16" s="150">
        <v>8500000</v>
      </c>
      <c r="G16" s="150" t="s">
        <v>62</v>
      </c>
      <c r="H16" s="150" t="s">
        <v>62</v>
      </c>
      <c r="I16" s="150" t="s">
        <v>62</v>
      </c>
      <c r="J16" s="149" t="s">
        <v>137</v>
      </c>
      <c r="K16" s="149" t="s">
        <v>138</v>
      </c>
      <c r="L16" s="151" t="s">
        <v>227</v>
      </c>
    </row>
    <row r="17" spans="1:12" ht="189" customHeight="1" x14ac:dyDescent="0.25">
      <c r="A17" s="110">
        <v>2</v>
      </c>
      <c r="B17" s="152" t="s">
        <v>252</v>
      </c>
      <c r="C17" s="149" t="s">
        <v>223</v>
      </c>
      <c r="D17" s="195" t="s">
        <v>257</v>
      </c>
      <c r="E17" s="150" t="s">
        <v>62</v>
      </c>
      <c r="F17" s="150">
        <v>2500000</v>
      </c>
      <c r="G17" s="150" t="s">
        <v>62</v>
      </c>
      <c r="H17" s="150" t="s">
        <v>62</v>
      </c>
      <c r="I17" s="150" t="s">
        <v>62</v>
      </c>
      <c r="J17" s="149" t="s">
        <v>137</v>
      </c>
      <c r="K17" s="149" t="s">
        <v>138</v>
      </c>
      <c r="L17" s="151" t="s">
        <v>227</v>
      </c>
    </row>
    <row r="18" spans="1:12" ht="189" customHeight="1" x14ac:dyDescent="0.25">
      <c r="A18" s="110">
        <v>3</v>
      </c>
      <c r="B18" s="152" t="s">
        <v>253</v>
      </c>
      <c r="C18" s="149" t="s">
        <v>223</v>
      </c>
      <c r="D18" s="195" t="s">
        <v>258</v>
      </c>
      <c r="E18" s="150">
        <v>0</v>
      </c>
      <c r="F18" s="150">
        <v>6100000</v>
      </c>
      <c r="G18" s="150" t="s">
        <v>62</v>
      </c>
      <c r="H18" s="150" t="s">
        <v>62</v>
      </c>
      <c r="I18" s="150" t="s">
        <v>62</v>
      </c>
      <c r="J18" s="149" t="s">
        <v>137</v>
      </c>
      <c r="K18" s="149" t="s">
        <v>138</v>
      </c>
      <c r="L18" s="151" t="s">
        <v>227</v>
      </c>
    </row>
    <row r="19" spans="1:12" ht="30.6" hidden="1" customHeight="1" x14ac:dyDescent="0.25">
      <c r="A19" s="30"/>
      <c r="B19" s="268" t="s">
        <v>72</v>
      </c>
      <c r="C19" s="269"/>
      <c r="D19" s="270"/>
      <c r="E19" s="55">
        <f t="shared" ref="E19:I19" si="0">SUM(E16:E18)</f>
        <v>0</v>
      </c>
      <c r="F19" s="55">
        <f>SUM(F16:F18)</f>
        <v>17100000</v>
      </c>
      <c r="G19" s="55">
        <f t="shared" si="0"/>
        <v>0</v>
      </c>
      <c r="H19" s="55">
        <f t="shared" si="0"/>
        <v>0</v>
      </c>
      <c r="I19" s="55">
        <f t="shared" si="0"/>
        <v>0</v>
      </c>
      <c r="J19" s="26"/>
      <c r="K19" s="27"/>
      <c r="L19" s="27"/>
    </row>
    <row r="20" spans="1:12" ht="41.4" hidden="1" customHeight="1" x14ac:dyDescent="0.25">
      <c r="A20" s="271"/>
      <c r="B20" s="272"/>
      <c r="C20" s="273" t="s">
        <v>73</v>
      </c>
      <c r="D20" s="274"/>
      <c r="E20" s="31">
        <f>COUNT(#REF!)</f>
        <v>0</v>
      </c>
      <c r="F20" s="31">
        <f>COUNT(F16:F18)</f>
        <v>3</v>
      </c>
      <c r="G20" s="31">
        <f>COUNT(G16:G18)</f>
        <v>0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3">
    <mergeCell ref="B8:K8"/>
    <mergeCell ref="K9:L9"/>
    <mergeCell ref="B10:J10"/>
    <mergeCell ref="B12:K12"/>
    <mergeCell ref="B7:L7"/>
    <mergeCell ref="B11:J11"/>
    <mergeCell ref="J13:J15"/>
    <mergeCell ref="K13:K15"/>
    <mergeCell ref="L13:L15"/>
    <mergeCell ref="B19:D19"/>
    <mergeCell ref="A20:B20"/>
    <mergeCell ref="C20:D20"/>
    <mergeCell ref="A13:A15"/>
    <mergeCell ref="B13:B15"/>
    <mergeCell ref="C13:C15"/>
    <mergeCell ref="D13:D15"/>
    <mergeCell ref="E13:I13"/>
    <mergeCell ref="B6:K6"/>
    <mergeCell ref="A1:L1"/>
    <mergeCell ref="A2:L2"/>
    <mergeCell ref="A3:L3"/>
    <mergeCell ref="A4:J4"/>
    <mergeCell ref="B5:K5"/>
  </mergeCells>
  <phoneticPr fontId="45" type="noConversion"/>
  <pageMargins left="0.51181102362204722" right="0.31496062992125984" top="0.35433070866141736" bottom="0.35433070866141736" header="0.31496062992125984" footer="0.31496062992125984"/>
  <pageSetup paperSize="9" scale="95" firstPageNumber="11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34" t="s">
        <v>57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7" customHeight="1" x14ac:dyDescent="0.25">
      <c r="A2" s="234" t="s">
        <v>120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21" customHeight="1" x14ac:dyDescent="0.25">
      <c r="A3" s="286" t="s">
        <v>43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25">
      <c r="A4" s="87"/>
      <c r="B4" s="235" t="s">
        <v>94</v>
      </c>
      <c r="C4" s="235"/>
      <c r="D4" s="235"/>
      <c r="E4" s="235"/>
      <c r="F4" s="235"/>
      <c r="G4" s="235"/>
      <c r="H4" s="235"/>
      <c r="I4" s="235"/>
      <c r="J4" s="235"/>
      <c r="K4" s="235"/>
      <c r="L4" s="87"/>
    </row>
    <row r="5" spans="1:12" ht="21" customHeight="1" x14ac:dyDescent="0.25">
      <c r="A5" s="87"/>
      <c r="B5" s="285" t="s">
        <v>95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" customHeight="1" x14ac:dyDescent="0.25">
      <c r="A6" s="87"/>
      <c r="B6" s="235" t="s">
        <v>96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</row>
    <row r="7" spans="1:12" ht="21" customHeight="1" x14ac:dyDescent="0.25">
      <c r="A7" s="9"/>
      <c r="B7" s="235" t="s">
        <v>92</v>
      </c>
      <c r="C7" s="235"/>
      <c r="D7" s="235"/>
      <c r="E7" s="235"/>
      <c r="F7" s="235"/>
      <c r="G7" s="235"/>
      <c r="H7" s="235"/>
      <c r="I7" s="235"/>
      <c r="J7" s="235"/>
      <c r="K7" s="235"/>
      <c r="L7" s="87"/>
    </row>
    <row r="8" spans="1:12" ht="21" customHeight="1" x14ac:dyDescent="0.25">
      <c r="A8" s="9"/>
      <c r="B8" s="9" t="s">
        <v>93</v>
      </c>
      <c r="C8" s="88"/>
      <c r="D8" s="88"/>
      <c r="E8" s="88"/>
      <c r="F8" s="88"/>
      <c r="G8" s="88"/>
      <c r="H8" s="88"/>
      <c r="I8" s="88"/>
      <c r="J8" s="88"/>
      <c r="K8" s="305"/>
      <c r="L8" s="306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27" t="s">
        <v>65</v>
      </c>
      <c r="L9" s="327"/>
    </row>
    <row r="10" spans="1:12" ht="21" customHeight="1" x14ac:dyDescent="0.25">
      <c r="A10" s="9"/>
      <c r="B10" s="235" t="s">
        <v>118</v>
      </c>
      <c r="C10" s="235"/>
      <c r="D10" s="235"/>
      <c r="E10" s="235"/>
      <c r="F10" s="235"/>
      <c r="G10" s="235"/>
      <c r="H10" s="235"/>
      <c r="I10" s="235"/>
      <c r="J10" s="235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39" t="s">
        <v>3</v>
      </c>
      <c r="B12" s="339" t="s">
        <v>40</v>
      </c>
      <c r="C12" s="342" t="s">
        <v>44</v>
      </c>
      <c r="D12" s="342" t="s">
        <v>45</v>
      </c>
      <c r="E12" s="328" t="s">
        <v>46</v>
      </c>
      <c r="F12" s="328"/>
      <c r="G12" s="328"/>
      <c r="H12" s="328"/>
      <c r="I12" s="328"/>
      <c r="J12" s="345" t="s">
        <v>47</v>
      </c>
      <c r="K12" s="315" t="s">
        <v>48</v>
      </c>
      <c r="L12" s="315" t="s">
        <v>7</v>
      </c>
    </row>
    <row r="13" spans="1:12" ht="18.75" customHeight="1" x14ac:dyDescent="0.25">
      <c r="A13" s="340"/>
      <c r="B13" s="340"/>
      <c r="C13" s="343"/>
      <c r="D13" s="343"/>
      <c r="E13" s="82">
        <v>2566</v>
      </c>
      <c r="F13" s="82">
        <v>2567</v>
      </c>
      <c r="G13" s="82">
        <v>2568</v>
      </c>
      <c r="H13" s="82">
        <v>2569</v>
      </c>
      <c r="I13" s="82">
        <v>2570</v>
      </c>
      <c r="J13" s="346"/>
      <c r="K13" s="316"/>
      <c r="L13" s="316"/>
    </row>
    <row r="14" spans="1:12" ht="15.75" customHeight="1" x14ac:dyDescent="0.25">
      <c r="A14" s="341"/>
      <c r="B14" s="341"/>
      <c r="C14" s="344"/>
      <c r="D14" s="344"/>
      <c r="E14" s="83" t="s">
        <v>61</v>
      </c>
      <c r="F14" s="83" t="s">
        <v>61</v>
      </c>
      <c r="G14" s="83" t="s">
        <v>61</v>
      </c>
      <c r="H14" s="83" t="s">
        <v>61</v>
      </c>
      <c r="I14" s="83" t="s">
        <v>61</v>
      </c>
      <c r="J14" s="347"/>
      <c r="K14" s="348"/>
      <c r="L14" s="348"/>
    </row>
    <row r="15" spans="1:12" ht="260.39999999999998" customHeight="1" x14ac:dyDescent="0.25">
      <c r="A15" s="114">
        <v>1</v>
      </c>
      <c r="B15" s="13" t="s">
        <v>142</v>
      </c>
      <c r="C15" s="109" t="s">
        <v>171</v>
      </c>
      <c r="D15" s="109" t="s">
        <v>172</v>
      </c>
      <c r="E15" s="81" t="s">
        <v>62</v>
      </c>
      <c r="F15" s="81">
        <v>30000</v>
      </c>
      <c r="G15" s="81">
        <v>30000</v>
      </c>
      <c r="H15" s="81">
        <v>30000</v>
      </c>
      <c r="I15" s="81">
        <v>30000</v>
      </c>
      <c r="J15" s="118" t="s">
        <v>56</v>
      </c>
      <c r="K15" s="120" t="s">
        <v>133</v>
      </c>
      <c r="L15" s="119" t="s">
        <v>17</v>
      </c>
    </row>
    <row r="16" spans="1:12" ht="139.94999999999999" customHeight="1" x14ac:dyDescent="0.25">
      <c r="A16" s="114">
        <v>2</v>
      </c>
      <c r="B16" s="13" t="s">
        <v>134</v>
      </c>
      <c r="C16" s="109" t="s">
        <v>143</v>
      </c>
      <c r="D16" s="109" t="s">
        <v>144</v>
      </c>
      <c r="E16" s="81" t="s">
        <v>62</v>
      </c>
      <c r="F16" s="81">
        <v>20000</v>
      </c>
      <c r="G16" s="81">
        <v>20000</v>
      </c>
      <c r="H16" s="81">
        <v>20000</v>
      </c>
      <c r="I16" s="81">
        <v>20000</v>
      </c>
      <c r="J16" s="118" t="s">
        <v>56</v>
      </c>
      <c r="K16" s="109" t="s">
        <v>135</v>
      </c>
      <c r="L16" s="119" t="s">
        <v>17</v>
      </c>
    </row>
    <row r="17" spans="1:12" ht="168.6" customHeight="1" x14ac:dyDescent="0.25">
      <c r="A17" s="114">
        <v>3</v>
      </c>
      <c r="B17" s="13" t="s">
        <v>145</v>
      </c>
      <c r="C17" s="109" t="s">
        <v>146</v>
      </c>
      <c r="D17" s="109" t="s">
        <v>147</v>
      </c>
      <c r="E17" s="81" t="s">
        <v>62</v>
      </c>
      <c r="F17" s="81">
        <v>20000</v>
      </c>
      <c r="G17" s="81">
        <v>20000</v>
      </c>
      <c r="H17" s="81">
        <v>20000</v>
      </c>
      <c r="I17" s="81">
        <v>20000</v>
      </c>
      <c r="J17" s="118" t="s">
        <v>56</v>
      </c>
      <c r="K17" s="120" t="s">
        <v>173</v>
      </c>
      <c r="L17" s="119" t="s">
        <v>17</v>
      </c>
    </row>
    <row r="18" spans="1:12" ht="41.4" hidden="1" customHeight="1" x14ac:dyDescent="0.25">
      <c r="A18" s="43"/>
      <c r="B18" s="349" t="s">
        <v>72</v>
      </c>
      <c r="C18" s="350"/>
      <c r="D18" s="351"/>
      <c r="E18" s="41">
        <f>SUM(E15:E17)</f>
        <v>0</v>
      </c>
      <c r="F18" s="41">
        <f>SUM(F15:F17)</f>
        <v>70000</v>
      </c>
      <c r="G18" s="41">
        <f t="shared" ref="G18:I18" si="0">SUM(G15:G17)</f>
        <v>70000</v>
      </c>
      <c r="H18" s="41">
        <f t="shared" si="0"/>
        <v>70000</v>
      </c>
      <c r="I18" s="41">
        <f t="shared" si="0"/>
        <v>70000</v>
      </c>
      <c r="J18" s="44"/>
      <c r="K18" s="45"/>
      <c r="L18" s="39"/>
    </row>
    <row r="19" spans="1:12" ht="41.4" hidden="1" customHeight="1" x14ac:dyDescent="0.7">
      <c r="A19" s="11"/>
      <c r="B19" s="33"/>
      <c r="C19" s="332" t="s">
        <v>73</v>
      </c>
      <c r="D19" s="333"/>
      <c r="E19" s="42">
        <f>COUNT(#REF!)</f>
        <v>0</v>
      </c>
      <c r="F19" s="42">
        <f>COUNT(F15:F17)</f>
        <v>3</v>
      </c>
      <c r="G19" s="42">
        <f t="shared" ref="G19:I19" si="1">COUNT(G15:G17)</f>
        <v>3</v>
      </c>
      <c r="H19" s="42">
        <f t="shared" si="1"/>
        <v>3</v>
      </c>
      <c r="I19" s="42">
        <f t="shared" si="1"/>
        <v>3</v>
      </c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  <mergeCell ref="K9:L9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34" t="s">
        <v>55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2" ht="21" customHeight="1" x14ac:dyDescent="0.25">
      <c r="A2" s="286" t="s">
        <v>174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</row>
    <row r="3" spans="1:12" ht="21" customHeight="1" x14ac:dyDescent="0.25">
      <c r="A3" s="286" t="s">
        <v>43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21" customHeight="1" x14ac:dyDescent="0.25">
      <c r="A4" s="88"/>
      <c r="B4" s="285" t="s">
        <v>175</v>
      </c>
      <c r="C4" s="285"/>
      <c r="D4" s="285"/>
      <c r="E4" s="285"/>
      <c r="F4" s="285"/>
      <c r="G4" s="285"/>
      <c r="H4" s="285"/>
      <c r="I4" s="285"/>
      <c r="J4" s="285"/>
      <c r="K4" s="285"/>
      <c r="L4" s="123"/>
    </row>
    <row r="5" spans="1:12" ht="21" customHeight="1" x14ac:dyDescent="0.25">
      <c r="A5" s="88"/>
      <c r="B5" s="285" t="s">
        <v>176</v>
      </c>
      <c r="C5" s="285"/>
      <c r="D5" s="285"/>
      <c r="E5" s="285"/>
      <c r="F5" s="285"/>
      <c r="G5" s="285"/>
      <c r="H5" s="285"/>
      <c r="I5" s="285"/>
      <c r="J5" s="285"/>
      <c r="K5" s="285"/>
      <c r="L5" s="123"/>
    </row>
    <row r="6" spans="1:12" ht="21" customHeight="1" x14ac:dyDescent="0.25">
      <c r="A6" s="88"/>
      <c r="B6" s="285" t="s">
        <v>177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</row>
    <row r="7" spans="1:12" ht="21" customHeight="1" x14ac:dyDescent="0.7">
      <c r="B7" s="9" t="s">
        <v>178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179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180</v>
      </c>
      <c r="C9" s="10"/>
      <c r="D9" s="10"/>
      <c r="E9" s="10"/>
      <c r="F9" s="10"/>
      <c r="G9" s="10"/>
      <c r="H9" s="10"/>
      <c r="I9" s="10"/>
      <c r="J9" s="10"/>
      <c r="K9" s="352"/>
      <c r="L9" s="352"/>
    </row>
    <row r="10" spans="1:12" ht="18.600000000000001" customHeight="1" x14ac:dyDescent="0.25">
      <c r="B10" s="235" t="s">
        <v>181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ht="21" customHeight="1" x14ac:dyDescent="0.7">
      <c r="B11" s="9" t="s">
        <v>182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39" t="s">
        <v>3</v>
      </c>
      <c r="B12" s="339" t="s">
        <v>40</v>
      </c>
      <c r="C12" s="342" t="s">
        <v>44</v>
      </c>
      <c r="D12" s="342" t="s">
        <v>45</v>
      </c>
      <c r="E12" s="328" t="s">
        <v>46</v>
      </c>
      <c r="F12" s="328"/>
      <c r="G12" s="328"/>
      <c r="H12" s="328"/>
      <c r="I12" s="328"/>
      <c r="J12" s="345" t="s">
        <v>47</v>
      </c>
      <c r="K12" s="315" t="s">
        <v>48</v>
      </c>
      <c r="L12" s="315" t="s">
        <v>7</v>
      </c>
    </row>
    <row r="13" spans="1:12" ht="18.75" customHeight="1" x14ac:dyDescent="0.25">
      <c r="A13" s="340"/>
      <c r="B13" s="340"/>
      <c r="C13" s="343"/>
      <c r="D13" s="343"/>
      <c r="E13" s="82">
        <v>2566</v>
      </c>
      <c r="F13" s="82">
        <v>2567</v>
      </c>
      <c r="G13" s="82">
        <v>2568</v>
      </c>
      <c r="H13" s="82">
        <v>2569</v>
      </c>
      <c r="I13" s="82">
        <v>2570</v>
      </c>
      <c r="J13" s="346"/>
      <c r="K13" s="316"/>
      <c r="L13" s="316"/>
    </row>
    <row r="14" spans="1:12" ht="15.75" customHeight="1" x14ac:dyDescent="0.25">
      <c r="A14" s="341"/>
      <c r="B14" s="341"/>
      <c r="C14" s="344"/>
      <c r="D14" s="344"/>
      <c r="E14" s="83" t="s">
        <v>61</v>
      </c>
      <c r="F14" s="83" t="s">
        <v>61</v>
      </c>
      <c r="G14" s="83" t="s">
        <v>61</v>
      </c>
      <c r="H14" s="83" t="s">
        <v>61</v>
      </c>
      <c r="I14" s="83" t="s">
        <v>61</v>
      </c>
      <c r="J14" s="347"/>
      <c r="K14" s="348"/>
      <c r="L14" s="348"/>
    </row>
    <row r="15" spans="1:12" ht="98.4" customHeight="1" x14ac:dyDescent="0.25">
      <c r="A15" s="136">
        <v>1</v>
      </c>
      <c r="B15" s="121" t="s">
        <v>196</v>
      </c>
      <c r="C15" s="137" t="s">
        <v>183</v>
      </c>
      <c r="D15" s="137" t="s">
        <v>193</v>
      </c>
      <c r="E15" s="138" t="s">
        <v>62</v>
      </c>
      <c r="F15" s="138">
        <v>350000</v>
      </c>
      <c r="G15" s="138" t="s">
        <v>62</v>
      </c>
      <c r="H15" s="138" t="s">
        <v>62</v>
      </c>
      <c r="I15" s="138" t="s">
        <v>62</v>
      </c>
      <c r="J15" s="139" t="s">
        <v>185</v>
      </c>
      <c r="K15" s="137" t="s">
        <v>184</v>
      </c>
      <c r="L15" s="140" t="s">
        <v>17</v>
      </c>
    </row>
    <row r="16" spans="1:12" ht="183.6" customHeight="1" x14ac:dyDescent="0.25">
      <c r="A16" s="136">
        <v>2</v>
      </c>
      <c r="B16" s="121" t="s">
        <v>202</v>
      </c>
      <c r="C16" s="137" t="s">
        <v>207</v>
      </c>
      <c r="D16" s="137" t="s">
        <v>205</v>
      </c>
      <c r="E16" s="138" t="s">
        <v>62</v>
      </c>
      <c r="F16" s="138">
        <v>495000</v>
      </c>
      <c r="G16" s="138" t="s">
        <v>62</v>
      </c>
      <c r="H16" s="138" t="s">
        <v>62</v>
      </c>
      <c r="I16" s="138" t="s">
        <v>62</v>
      </c>
      <c r="J16" s="139" t="s">
        <v>208</v>
      </c>
      <c r="K16" s="14" t="s">
        <v>209</v>
      </c>
      <c r="L16" s="140" t="s">
        <v>17</v>
      </c>
    </row>
    <row r="17" spans="1:12" ht="141" customHeight="1" x14ac:dyDescent="0.25">
      <c r="A17" s="136">
        <v>3</v>
      </c>
      <c r="B17" s="121" t="s">
        <v>203</v>
      </c>
      <c r="C17" s="137" t="s">
        <v>218</v>
      </c>
      <c r="D17" s="137" t="s">
        <v>204</v>
      </c>
      <c r="E17" s="138" t="s">
        <v>62</v>
      </c>
      <c r="F17" s="138">
        <v>120000</v>
      </c>
      <c r="G17" s="138" t="s">
        <v>62</v>
      </c>
      <c r="H17" s="138" t="s">
        <v>62</v>
      </c>
      <c r="I17" s="138" t="s">
        <v>62</v>
      </c>
      <c r="J17" s="139" t="s">
        <v>217</v>
      </c>
      <c r="K17" s="137" t="s">
        <v>206</v>
      </c>
      <c r="L17" s="140" t="s">
        <v>17</v>
      </c>
    </row>
    <row r="18" spans="1:12" ht="211.95" customHeight="1" x14ac:dyDescent="0.25">
      <c r="A18" s="136">
        <v>4</v>
      </c>
      <c r="B18" s="121" t="s">
        <v>211</v>
      </c>
      <c r="C18" s="146" t="s">
        <v>219</v>
      </c>
      <c r="D18" s="34" t="s">
        <v>212</v>
      </c>
      <c r="E18" s="81" t="s">
        <v>62</v>
      </c>
      <c r="F18" s="147">
        <v>50000</v>
      </c>
      <c r="G18" s="147">
        <v>50000</v>
      </c>
      <c r="H18" s="147">
        <v>50000</v>
      </c>
      <c r="I18" s="147">
        <v>50000</v>
      </c>
      <c r="J18" s="115" t="s">
        <v>221</v>
      </c>
      <c r="K18" s="146" t="s">
        <v>220</v>
      </c>
      <c r="L18" s="119" t="s">
        <v>17</v>
      </c>
    </row>
    <row r="19" spans="1:12" ht="34.200000000000003" hidden="1" customHeight="1" x14ac:dyDescent="0.25">
      <c r="A19" s="43"/>
      <c r="B19" s="335" t="s">
        <v>72</v>
      </c>
      <c r="C19" s="336"/>
      <c r="D19" s="337"/>
      <c r="E19" s="141">
        <f>SUM(E15:E15)</f>
        <v>0</v>
      </c>
      <c r="F19" s="141">
        <f>SUM(F15:F18)</f>
        <v>1015000</v>
      </c>
      <c r="G19" s="141">
        <f>SUM(G15:G15)</f>
        <v>0</v>
      </c>
      <c r="H19" s="141">
        <f>SUM(H15:H15)</f>
        <v>0</v>
      </c>
      <c r="I19" s="141">
        <f>SUM(I15:I15)</f>
        <v>0</v>
      </c>
      <c r="J19" s="44"/>
      <c r="K19" s="45"/>
      <c r="L19" s="39"/>
    </row>
    <row r="20" spans="1:12" ht="52.2" hidden="1" customHeight="1" x14ac:dyDescent="0.7">
      <c r="A20" s="11"/>
      <c r="B20" s="33"/>
      <c r="C20" s="332" t="s">
        <v>73</v>
      </c>
      <c r="D20" s="333"/>
      <c r="E20" s="42">
        <f>COUNT(#REF!)</f>
        <v>0</v>
      </c>
      <c r="F20" s="42">
        <f>COUNT(F15:F18)</f>
        <v>4</v>
      </c>
      <c r="G20" s="42">
        <f>COUNT(#REF!)</f>
        <v>0</v>
      </c>
      <c r="H20" s="42">
        <f>COUNT(#REF!)</f>
        <v>0</v>
      </c>
      <c r="I20" s="42">
        <f>COUNT(#REF!)</f>
        <v>0</v>
      </c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5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  <mergeCell ref="B6:L6"/>
    <mergeCell ref="A1:L1"/>
    <mergeCell ref="A2:L2"/>
    <mergeCell ref="A3:L3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A7D7-200B-4322-A381-CE6B3517E782}">
  <dimension ref="A1:M19"/>
  <sheetViews>
    <sheetView showWhiteSpace="0" view="pageBreakPreview" topLeftCell="A7" zoomScaleNormal="118" zoomScaleSheetLayoutView="100" zoomScalePageLayoutView="75" workbookViewId="0">
      <selection activeCell="H16" sqref="H16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21.5976562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2.19921875" customWidth="1"/>
    <col min="12" max="12" width="9" style="80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86" t="s">
        <v>67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24" customHeight="1" x14ac:dyDescent="0.25">
      <c r="A2" s="234" t="s">
        <v>250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8" customHeight="1" x14ac:dyDescent="0.25">
      <c r="A3" s="286" t="s">
        <v>42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1:12" ht="18" customHeight="1" x14ac:dyDescent="0.25">
      <c r="A4" s="286" t="s">
        <v>66</v>
      </c>
      <c r="B4" s="286"/>
      <c r="C4" s="286"/>
      <c r="D4" s="286"/>
      <c r="E4" s="286"/>
      <c r="F4" s="286"/>
      <c r="G4" s="286"/>
      <c r="H4" s="286"/>
      <c r="I4" s="286"/>
      <c r="J4" s="286"/>
      <c r="L4"/>
    </row>
    <row r="5" spans="1:12" ht="22.5" customHeight="1" x14ac:dyDescent="0.7">
      <c r="A5" s="18"/>
      <c r="B5" s="235" t="s">
        <v>94</v>
      </c>
      <c r="C5" s="235"/>
      <c r="D5" s="235"/>
      <c r="E5" s="235"/>
      <c r="F5" s="235"/>
      <c r="G5" s="235"/>
      <c r="H5" s="235"/>
      <c r="I5" s="235"/>
      <c r="J5" s="235"/>
      <c r="K5" s="235"/>
      <c r="L5" s="87"/>
    </row>
    <row r="6" spans="1:12" ht="21" customHeight="1" x14ac:dyDescent="0.7">
      <c r="A6" s="18"/>
      <c r="B6" s="275" t="s">
        <v>190</v>
      </c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2" ht="21.75" customHeight="1" x14ac:dyDescent="0.7">
      <c r="A7" s="18"/>
      <c r="B7" s="235" t="s">
        <v>96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</row>
    <row r="8" spans="1:12" ht="22.5" customHeight="1" x14ac:dyDescent="0.7">
      <c r="A8" s="18"/>
      <c r="B8" s="9" t="s">
        <v>105</v>
      </c>
      <c r="C8" s="18"/>
      <c r="D8" s="18"/>
      <c r="E8" s="18"/>
      <c r="F8" s="18"/>
      <c r="G8" s="18"/>
      <c r="H8" s="18"/>
      <c r="I8" s="18"/>
      <c r="J8" s="18"/>
      <c r="K8" s="18"/>
      <c r="L8" s="79"/>
    </row>
    <row r="9" spans="1:12" ht="22.5" customHeight="1" x14ac:dyDescent="0.7">
      <c r="A9" s="18"/>
      <c r="B9" s="9" t="s">
        <v>106</v>
      </c>
      <c r="C9" s="18"/>
      <c r="D9" s="18"/>
      <c r="E9" s="18"/>
      <c r="F9" s="18"/>
      <c r="G9" s="18"/>
      <c r="H9" s="18"/>
      <c r="I9" s="18"/>
      <c r="J9" s="18"/>
      <c r="K9" s="18"/>
      <c r="L9" s="79"/>
    </row>
    <row r="10" spans="1:12" ht="21" customHeight="1" x14ac:dyDescent="0.25">
      <c r="B10" s="235" t="s">
        <v>110</v>
      </c>
      <c r="C10" s="235"/>
      <c r="D10" s="235"/>
      <c r="E10" s="235"/>
      <c r="F10" s="235"/>
      <c r="G10" s="235"/>
      <c r="H10" s="235"/>
      <c r="I10" s="235"/>
      <c r="J10" s="314"/>
      <c r="K10" s="313" t="s">
        <v>294</v>
      </c>
      <c r="L10" s="313"/>
    </row>
    <row r="11" spans="1:12" ht="21" customHeight="1" x14ac:dyDescent="0.25">
      <c r="B11" s="235" t="s">
        <v>115</v>
      </c>
      <c r="C11" s="235"/>
      <c r="D11" s="235"/>
      <c r="E11" s="235"/>
      <c r="F11" s="235"/>
      <c r="G11" s="235"/>
      <c r="H11" s="235"/>
      <c r="I11" s="235"/>
      <c r="J11" s="235"/>
      <c r="K11" s="235"/>
      <c r="L11" s="235"/>
    </row>
    <row r="12" spans="1:12" ht="21" customHeight="1" x14ac:dyDescent="0.25">
      <c r="A12" s="2"/>
      <c r="B12" s="283" t="s">
        <v>103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</row>
    <row r="13" spans="1:12" ht="20.399999999999999" customHeight="1" x14ac:dyDescent="0.25">
      <c r="A13" s="299" t="s">
        <v>3</v>
      </c>
      <c r="B13" s="299" t="s">
        <v>40</v>
      </c>
      <c r="C13" s="302" t="s">
        <v>44</v>
      </c>
      <c r="D13" s="302" t="s">
        <v>45</v>
      </c>
      <c r="E13" s="280" t="s">
        <v>46</v>
      </c>
      <c r="F13" s="280"/>
      <c r="G13" s="280"/>
      <c r="H13" s="280"/>
      <c r="I13" s="280"/>
      <c r="J13" s="290" t="s">
        <v>47</v>
      </c>
      <c r="K13" s="287" t="s">
        <v>48</v>
      </c>
      <c r="L13" s="315" t="s">
        <v>78</v>
      </c>
    </row>
    <row r="14" spans="1:12" ht="21" customHeight="1" x14ac:dyDescent="0.25">
      <c r="A14" s="300"/>
      <c r="B14" s="300"/>
      <c r="C14" s="303"/>
      <c r="D14" s="303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91"/>
      <c r="K14" s="288"/>
      <c r="L14" s="316"/>
    </row>
    <row r="15" spans="1:12" ht="19.5" customHeight="1" x14ac:dyDescent="0.25">
      <c r="A15" s="300"/>
      <c r="B15" s="300"/>
      <c r="C15" s="303"/>
      <c r="D15" s="303"/>
      <c r="E15" s="166" t="s">
        <v>61</v>
      </c>
      <c r="F15" s="166" t="s">
        <v>61</v>
      </c>
      <c r="G15" s="166" t="s">
        <v>61</v>
      </c>
      <c r="H15" s="166" t="s">
        <v>61</v>
      </c>
      <c r="I15" s="166" t="s">
        <v>61</v>
      </c>
      <c r="J15" s="291"/>
      <c r="K15" s="288"/>
      <c r="L15" s="316"/>
    </row>
    <row r="16" spans="1:12" ht="156" customHeight="1" x14ac:dyDescent="0.25">
      <c r="A16" s="218">
        <v>1</v>
      </c>
      <c r="B16" s="231" t="s">
        <v>295</v>
      </c>
      <c r="C16" s="152" t="s">
        <v>296</v>
      </c>
      <c r="D16" s="232" t="s">
        <v>297</v>
      </c>
      <c r="E16" s="220" t="s">
        <v>132</v>
      </c>
      <c r="F16" s="220" t="s">
        <v>62</v>
      </c>
      <c r="G16" s="220">
        <v>1800000</v>
      </c>
      <c r="H16" s="220">
        <v>1800000</v>
      </c>
      <c r="I16" s="220">
        <v>1800000</v>
      </c>
      <c r="J16" s="152" t="s">
        <v>298</v>
      </c>
      <c r="K16" s="152" t="s">
        <v>299</v>
      </c>
      <c r="L16" s="219" t="s">
        <v>293</v>
      </c>
    </row>
    <row r="17" spans="1:12" ht="28.2" hidden="1" customHeight="1" x14ac:dyDescent="0.25">
      <c r="A17" s="167"/>
      <c r="B17" s="309" t="s">
        <v>72</v>
      </c>
      <c r="C17" s="310"/>
      <c r="D17" s="311"/>
      <c r="E17" s="168" t="e">
        <f>SUM(#REF!)</f>
        <v>#REF!</v>
      </c>
      <c r="F17" s="168" t="e">
        <f>SUM(#REF!)</f>
        <v>#REF!</v>
      </c>
      <c r="G17" s="168">
        <f>SUM(G16)</f>
        <v>1800000</v>
      </c>
      <c r="H17" s="168">
        <f t="shared" ref="H17:I17" si="0">SUM(H16)</f>
        <v>1800000</v>
      </c>
      <c r="I17" s="168">
        <f t="shared" si="0"/>
        <v>1800000</v>
      </c>
      <c r="J17" s="102"/>
      <c r="K17" s="102"/>
      <c r="L17" s="102"/>
    </row>
    <row r="18" spans="1:12" ht="19.95" hidden="1" customHeight="1" x14ac:dyDescent="0.25">
      <c r="A18" s="271"/>
      <c r="B18" s="312"/>
      <c r="C18" s="273" t="s">
        <v>73</v>
      </c>
      <c r="D18" s="274"/>
      <c r="E18" s="31">
        <f>COUNT(#REF!)</f>
        <v>0</v>
      </c>
      <c r="F18" s="31">
        <f>COUNT(#REF!)</f>
        <v>0</v>
      </c>
      <c r="G18" s="31">
        <f>COUNT(G16)</f>
        <v>1</v>
      </c>
      <c r="H18" s="31">
        <f t="shared" ref="H18:I18" si="1">COUNT(H16)</f>
        <v>1</v>
      </c>
      <c r="I18" s="31">
        <f t="shared" si="1"/>
        <v>1</v>
      </c>
      <c r="J18" s="102"/>
      <c r="K18" s="102"/>
      <c r="L18" s="102"/>
    </row>
    <row r="19" spans="1:12" ht="15" customHeight="1" x14ac:dyDescent="0.25">
      <c r="B19" s="103"/>
      <c r="C19" s="104"/>
      <c r="D19" s="103"/>
      <c r="E19" s="105"/>
      <c r="F19" s="106"/>
      <c r="G19" s="102"/>
      <c r="H19" s="102"/>
      <c r="I19" s="105"/>
      <c r="J19" s="102"/>
      <c r="K19" s="102"/>
      <c r="L19" s="102"/>
    </row>
  </sheetData>
  <mergeCells count="22">
    <mergeCell ref="A1:L1"/>
    <mergeCell ref="A2:L2"/>
    <mergeCell ref="A3:L3"/>
    <mergeCell ref="B5:K5"/>
    <mergeCell ref="B6:L6"/>
    <mergeCell ref="A4:J4"/>
    <mergeCell ref="B10:J10"/>
    <mergeCell ref="K10:L10"/>
    <mergeCell ref="B11:L11"/>
    <mergeCell ref="B12:L12"/>
    <mergeCell ref="B7:L7"/>
    <mergeCell ref="K13:K15"/>
    <mergeCell ref="L13:L15"/>
    <mergeCell ref="B17:D17"/>
    <mergeCell ref="A18:B18"/>
    <mergeCell ref="C18:D18"/>
    <mergeCell ref="A13:A15"/>
    <mergeCell ref="B13:B15"/>
    <mergeCell ref="C13:C15"/>
    <mergeCell ref="D13:D15"/>
    <mergeCell ref="E13:I13"/>
    <mergeCell ref="J13:J15"/>
  </mergeCells>
  <pageMargins left="0.70866141732283472" right="0.11811023622047245" top="0.15748031496062992" bottom="0.15748031496062992" header="0.31496062992125984" footer="0.31496062992125984"/>
  <pageSetup paperSize="9" scale="95" firstPageNumber="13" orientation="landscape" useFirstPageNumber="1" r:id="rId1"/>
  <headerFooter differentOddEven="1">
    <oddFooter>&amp;C&amp;P</oddFooter>
    <evenFooter>&amp;C&amp;P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5"/>
  <sheetViews>
    <sheetView view="pageBreakPreview" topLeftCell="A7" zoomScaleNormal="100" zoomScaleSheetLayoutView="100" workbookViewId="0">
      <selection activeCell="E14" sqref="E14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56" t="s">
        <v>49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</row>
    <row r="3" spans="1:11" ht="27" customHeight="1" x14ac:dyDescent="0.25">
      <c r="A3" s="234" t="s">
        <v>250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</row>
    <row r="4" spans="1:11" ht="24" customHeight="1" x14ac:dyDescent="0.25">
      <c r="A4" s="356" t="s">
        <v>50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5" spans="1:11" ht="24" customHeight="1" x14ac:dyDescent="0.25">
      <c r="A5" s="90"/>
      <c r="B5" s="91"/>
      <c r="C5" s="91"/>
      <c r="D5" s="91"/>
      <c r="E5" s="91"/>
      <c r="F5" s="91"/>
      <c r="G5" s="91"/>
      <c r="H5" s="91"/>
      <c r="I5" s="91"/>
      <c r="J5" s="90"/>
      <c r="K5" s="90"/>
    </row>
    <row r="6" spans="1:11" ht="21" customHeight="1" x14ac:dyDescent="0.7">
      <c r="A6" s="368" t="s">
        <v>3</v>
      </c>
      <c r="B6" s="364" t="s">
        <v>6</v>
      </c>
      <c r="C6" s="366" t="s">
        <v>51</v>
      </c>
      <c r="D6" s="370" t="s">
        <v>52</v>
      </c>
      <c r="E6" s="84" t="s">
        <v>74</v>
      </c>
      <c r="F6" s="353" t="s">
        <v>39</v>
      </c>
      <c r="G6" s="354"/>
      <c r="H6" s="354"/>
      <c r="I6" s="354"/>
      <c r="J6" s="355"/>
      <c r="K6" s="357" t="s">
        <v>78</v>
      </c>
    </row>
    <row r="7" spans="1:11" ht="21.75" customHeight="1" x14ac:dyDescent="0.7">
      <c r="A7" s="369"/>
      <c r="B7" s="365"/>
      <c r="C7" s="367"/>
      <c r="D7" s="371"/>
      <c r="E7" s="85" t="s">
        <v>75</v>
      </c>
      <c r="F7" s="86">
        <v>2566</v>
      </c>
      <c r="G7" s="86">
        <v>2567</v>
      </c>
      <c r="H7" s="86">
        <v>2568</v>
      </c>
      <c r="I7" s="86">
        <v>2569</v>
      </c>
      <c r="J7" s="86">
        <v>2570</v>
      </c>
      <c r="K7" s="358"/>
    </row>
    <row r="8" spans="1:11" ht="20.25" customHeight="1" x14ac:dyDescent="0.25">
      <c r="A8" s="369"/>
      <c r="B8" s="365"/>
      <c r="C8" s="367"/>
      <c r="D8" s="371"/>
      <c r="E8" s="177"/>
      <c r="F8" s="178" t="s">
        <v>53</v>
      </c>
      <c r="G8" s="178" t="s">
        <v>53</v>
      </c>
      <c r="H8" s="178" t="s">
        <v>53</v>
      </c>
      <c r="I8" s="178" t="s">
        <v>53</v>
      </c>
      <c r="J8" s="178" t="s">
        <v>53</v>
      </c>
      <c r="K8" s="358"/>
    </row>
    <row r="9" spans="1:11" ht="20.25" customHeight="1" x14ac:dyDescent="0.25">
      <c r="A9" s="369"/>
      <c r="B9" s="192"/>
      <c r="C9" s="193"/>
      <c r="D9" s="371"/>
      <c r="E9" s="177"/>
      <c r="F9" s="178"/>
      <c r="G9" s="178"/>
      <c r="H9" s="178"/>
      <c r="I9" s="178"/>
      <c r="J9" s="178"/>
      <c r="K9" s="194"/>
    </row>
    <row r="10" spans="1:11" ht="70.8" customHeight="1" x14ac:dyDescent="0.25">
      <c r="A10" s="185">
        <v>1</v>
      </c>
      <c r="B10" s="186" t="s">
        <v>245</v>
      </c>
      <c r="C10" s="187" t="s">
        <v>54</v>
      </c>
      <c r="D10" s="187" t="s">
        <v>155</v>
      </c>
      <c r="E10" s="184" t="s">
        <v>270</v>
      </c>
      <c r="F10" s="188" t="s">
        <v>62</v>
      </c>
      <c r="G10" s="188" t="s">
        <v>62</v>
      </c>
      <c r="H10" s="198">
        <v>5500</v>
      </c>
      <c r="I10" s="188" t="s">
        <v>62</v>
      </c>
      <c r="J10" s="188" t="s">
        <v>62</v>
      </c>
      <c r="K10" s="190" t="s">
        <v>152</v>
      </c>
    </row>
    <row r="11" spans="1:11" ht="69.599999999999994" customHeight="1" x14ac:dyDescent="0.25">
      <c r="A11" s="185">
        <v>2</v>
      </c>
      <c r="B11" s="186" t="s">
        <v>245</v>
      </c>
      <c r="C11" s="187" t="s">
        <v>54</v>
      </c>
      <c r="D11" s="187" t="s">
        <v>155</v>
      </c>
      <c r="E11" s="184" t="s">
        <v>268</v>
      </c>
      <c r="F11" s="188" t="s">
        <v>62</v>
      </c>
      <c r="G11" s="188" t="s">
        <v>62</v>
      </c>
      <c r="H11" s="198">
        <v>10000</v>
      </c>
      <c r="I11" s="188" t="s">
        <v>62</v>
      </c>
      <c r="J11" s="188" t="s">
        <v>62</v>
      </c>
      <c r="K11" s="190" t="s">
        <v>246</v>
      </c>
    </row>
    <row r="12" spans="1:11" ht="66.599999999999994" customHeight="1" x14ac:dyDescent="0.25">
      <c r="A12" s="185">
        <v>3</v>
      </c>
      <c r="B12" s="186" t="s">
        <v>245</v>
      </c>
      <c r="C12" s="187" t="s">
        <v>54</v>
      </c>
      <c r="D12" s="187" t="s">
        <v>155</v>
      </c>
      <c r="E12" s="197" t="s">
        <v>269</v>
      </c>
      <c r="F12" s="188" t="s">
        <v>62</v>
      </c>
      <c r="G12" s="188" t="s">
        <v>62</v>
      </c>
      <c r="H12" s="199">
        <v>30000</v>
      </c>
      <c r="I12" s="188" t="s">
        <v>62</v>
      </c>
      <c r="J12" s="188" t="s">
        <v>62</v>
      </c>
      <c r="K12" s="190" t="s">
        <v>246</v>
      </c>
    </row>
    <row r="13" spans="1:11" ht="67.2" customHeight="1" x14ac:dyDescent="0.25">
      <c r="A13" s="185">
        <v>4</v>
      </c>
      <c r="B13" s="186" t="s">
        <v>245</v>
      </c>
      <c r="C13" s="187" t="s">
        <v>54</v>
      </c>
      <c r="D13" s="187" t="s">
        <v>155</v>
      </c>
      <c r="E13" s="184" t="s">
        <v>280</v>
      </c>
      <c r="F13" s="188" t="s">
        <v>62</v>
      </c>
      <c r="G13" s="188" t="s">
        <v>62</v>
      </c>
      <c r="H13" s="199">
        <v>75000</v>
      </c>
      <c r="I13" s="188" t="s">
        <v>62</v>
      </c>
      <c r="J13" s="188" t="s">
        <v>62</v>
      </c>
      <c r="K13" s="190" t="s">
        <v>246</v>
      </c>
    </row>
    <row r="14" spans="1:11" ht="84.6" customHeight="1" x14ac:dyDescent="0.25">
      <c r="A14" s="185">
        <v>5</v>
      </c>
      <c r="B14" s="186" t="s">
        <v>245</v>
      </c>
      <c r="C14" s="208" t="s">
        <v>54</v>
      </c>
      <c r="D14" s="210" t="s">
        <v>266</v>
      </c>
      <c r="E14" s="210" t="s">
        <v>279</v>
      </c>
      <c r="F14" s="188" t="s">
        <v>62</v>
      </c>
      <c r="G14" s="188" t="s">
        <v>62</v>
      </c>
      <c r="H14" s="199">
        <v>10000</v>
      </c>
      <c r="I14" s="188" t="s">
        <v>62</v>
      </c>
      <c r="J14" s="188" t="s">
        <v>62</v>
      </c>
      <c r="K14" s="209" t="s">
        <v>246</v>
      </c>
    </row>
    <row r="15" spans="1:11" ht="77.400000000000006" customHeight="1" x14ac:dyDescent="0.25">
      <c r="A15" s="185">
        <v>6</v>
      </c>
      <c r="B15" s="186" t="s">
        <v>245</v>
      </c>
      <c r="C15" s="208" t="s">
        <v>54</v>
      </c>
      <c r="D15" s="210" t="s">
        <v>266</v>
      </c>
      <c r="E15" s="210" t="s">
        <v>267</v>
      </c>
      <c r="F15" s="188" t="s">
        <v>62</v>
      </c>
      <c r="G15" s="188" t="s">
        <v>62</v>
      </c>
      <c r="H15" s="199">
        <v>10000</v>
      </c>
      <c r="I15" s="188" t="s">
        <v>62</v>
      </c>
      <c r="J15" s="188" t="s">
        <v>62</v>
      </c>
      <c r="K15" s="209" t="s">
        <v>246</v>
      </c>
    </row>
    <row r="16" spans="1:11" ht="82.8" customHeight="1" x14ac:dyDescent="0.25">
      <c r="A16" s="185">
        <v>7</v>
      </c>
      <c r="B16" s="186" t="s">
        <v>245</v>
      </c>
      <c r="C16" s="208" t="s">
        <v>54</v>
      </c>
      <c r="D16" s="210" t="s">
        <v>266</v>
      </c>
      <c r="E16" s="184" t="s">
        <v>271</v>
      </c>
      <c r="F16" s="188" t="s">
        <v>62</v>
      </c>
      <c r="G16" s="188" t="s">
        <v>62</v>
      </c>
      <c r="H16" s="198">
        <v>7000</v>
      </c>
      <c r="I16" s="188" t="s">
        <v>62</v>
      </c>
      <c r="J16" s="188" t="s">
        <v>62</v>
      </c>
      <c r="K16" s="209" t="s">
        <v>246</v>
      </c>
    </row>
    <row r="17" spans="1:11" ht="82.8" customHeight="1" x14ac:dyDescent="0.25">
      <c r="A17" s="185">
        <v>8</v>
      </c>
      <c r="B17" s="217" t="s">
        <v>26</v>
      </c>
      <c r="C17" s="216" t="s">
        <v>54</v>
      </c>
      <c r="D17" s="217" t="s">
        <v>266</v>
      </c>
      <c r="E17" s="184" t="s">
        <v>285</v>
      </c>
      <c r="F17" s="188" t="s">
        <v>62</v>
      </c>
      <c r="G17" s="188" t="s">
        <v>62</v>
      </c>
      <c r="H17" s="198">
        <v>498000</v>
      </c>
      <c r="I17" s="188" t="s">
        <v>62</v>
      </c>
      <c r="J17" s="188" t="s">
        <v>62</v>
      </c>
      <c r="K17" s="190" t="s">
        <v>152</v>
      </c>
    </row>
    <row r="18" spans="1:11" ht="82.8" customHeight="1" x14ac:dyDescent="0.25">
      <c r="A18" s="185">
        <v>9</v>
      </c>
      <c r="B18" s="217" t="s">
        <v>26</v>
      </c>
      <c r="C18" s="216" t="s">
        <v>54</v>
      </c>
      <c r="D18" s="217" t="s">
        <v>266</v>
      </c>
      <c r="E18" s="184" t="s">
        <v>286</v>
      </c>
      <c r="F18" s="188" t="s">
        <v>62</v>
      </c>
      <c r="G18" s="188" t="s">
        <v>62</v>
      </c>
      <c r="H18" s="198">
        <v>498000</v>
      </c>
      <c r="I18" s="188" t="s">
        <v>62</v>
      </c>
      <c r="J18" s="188" t="s">
        <v>62</v>
      </c>
      <c r="K18" s="190" t="s">
        <v>152</v>
      </c>
    </row>
    <row r="19" spans="1:11" ht="82.8" customHeight="1" x14ac:dyDescent="0.25">
      <c r="A19" s="185">
        <v>10</v>
      </c>
      <c r="B19" s="186" t="s">
        <v>23</v>
      </c>
      <c r="C19" s="187" t="s">
        <v>54</v>
      </c>
      <c r="D19" s="187" t="s">
        <v>155</v>
      </c>
      <c r="E19" s="184" t="s">
        <v>280</v>
      </c>
      <c r="F19" s="188" t="s">
        <v>62</v>
      </c>
      <c r="G19" s="188" t="s">
        <v>62</v>
      </c>
      <c r="H19" s="199">
        <v>75000</v>
      </c>
      <c r="I19" s="188" t="s">
        <v>62</v>
      </c>
      <c r="J19" s="188" t="s">
        <v>62</v>
      </c>
      <c r="K19" s="190" t="s">
        <v>152</v>
      </c>
    </row>
    <row r="20" spans="1:11" ht="82.8" customHeight="1" x14ac:dyDescent="0.25">
      <c r="A20" s="185">
        <v>11</v>
      </c>
      <c r="B20" s="186" t="s">
        <v>23</v>
      </c>
      <c r="C20" s="187" t="s">
        <v>54</v>
      </c>
      <c r="D20" s="187" t="s">
        <v>300</v>
      </c>
      <c r="E20" s="184" t="s">
        <v>301</v>
      </c>
      <c r="F20" s="188" t="s">
        <v>62</v>
      </c>
      <c r="G20" s="188" t="s">
        <v>62</v>
      </c>
      <c r="H20" s="199">
        <v>500000</v>
      </c>
      <c r="I20" s="188" t="s">
        <v>62</v>
      </c>
      <c r="J20" s="188" t="s">
        <v>62</v>
      </c>
      <c r="K20" s="190" t="s">
        <v>152</v>
      </c>
    </row>
    <row r="21" spans="1:11" ht="77.400000000000006" customHeight="1" x14ac:dyDescent="0.25">
      <c r="A21" s="185">
        <v>12</v>
      </c>
      <c r="B21" s="204" t="s">
        <v>19</v>
      </c>
      <c r="C21" s="205" t="s">
        <v>54</v>
      </c>
      <c r="D21" s="205" t="s">
        <v>155</v>
      </c>
      <c r="E21" s="211" t="s">
        <v>283</v>
      </c>
      <c r="F21" s="188" t="s">
        <v>62</v>
      </c>
      <c r="G21" s="188" t="s">
        <v>62</v>
      </c>
      <c r="H21" s="206">
        <v>70000</v>
      </c>
      <c r="I21" s="206" t="s">
        <v>62</v>
      </c>
      <c r="J21" s="206" t="s">
        <v>62</v>
      </c>
      <c r="K21" s="207" t="s">
        <v>152</v>
      </c>
    </row>
    <row r="22" spans="1:11" ht="79.2" customHeight="1" x14ac:dyDescent="0.25">
      <c r="A22" s="185">
        <v>13</v>
      </c>
      <c r="B22" s="186" t="s">
        <v>20</v>
      </c>
      <c r="C22" s="187" t="s">
        <v>54</v>
      </c>
      <c r="D22" s="187" t="s">
        <v>155</v>
      </c>
      <c r="E22" s="183" t="s">
        <v>287</v>
      </c>
      <c r="F22" s="188" t="s">
        <v>62</v>
      </c>
      <c r="G22" s="188" t="s">
        <v>62</v>
      </c>
      <c r="H22" s="188">
        <v>54800</v>
      </c>
      <c r="I22" s="188" t="s">
        <v>62</v>
      </c>
      <c r="J22" s="188" t="s">
        <v>62</v>
      </c>
      <c r="K22" s="189" t="s">
        <v>154</v>
      </c>
    </row>
    <row r="23" spans="1:11" ht="90.6" hidden="1" customHeight="1" x14ac:dyDescent="0.25">
      <c r="A23" s="185">
        <v>17</v>
      </c>
      <c r="B23" s="179"/>
      <c r="C23" s="180"/>
      <c r="D23" s="180"/>
      <c r="E23" s="179"/>
      <c r="F23" s="181"/>
      <c r="G23" s="181"/>
      <c r="H23" s="181"/>
      <c r="I23" s="181"/>
      <c r="J23" s="181"/>
      <c r="K23" s="182"/>
    </row>
    <row r="24" spans="1:11" ht="68.400000000000006" hidden="1" customHeight="1" x14ac:dyDescent="0.25">
      <c r="A24" s="185">
        <v>18</v>
      </c>
      <c r="B24" s="112" t="s">
        <v>11</v>
      </c>
      <c r="C24" s="361" t="s">
        <v>72</v>
      </c>
      <c r="D24" s="362"/>
      <c r="E24" s="363"/>
      <c r="F24" s="107" t="e">
        <f>SUM(#REF!)</f>
        <v>#REF!</v>
      </c>
      <c r="G24" s="107">
        <f>SUM(G13:G23)</f>
        <v>0</v>
      </c>
      <c r="H24" s="122" t="s">
        <v>62</v>
      </c>
      <c r="I24" s="122" t="s">
        <v>62</v>
      </c>
      <c r="J24" s="122" t="s">
        <v>62</v>
      </c>
    </row>
    <row r="25" spans="1:11" ht="68.400000000000006" hidden="1" customHeight="1" x14ac:dyDescent="0.35">
      <c r="A25" s="185">
        <v>19</v>
      </c>
      <c r="B25" s="112" t="s">
        <v>11</v>
      </c>
      <c r="C25" s="24"/>
      <c r="D25" s="359" t="s">
        <v>73</v>
      </c>
      <c r="E25" s="360"/>
      <c r="F25" s="25">
        <f>COUNT(#REF!)</f>
        <v>0</v>
      </c>
      <c r="G25" s="25">
        <f>COUNT(G13:G23)</f>
        <v>0</v>
      </c>
      <c r="H25" s="122" t="s">
        <v>62</v>
      </c>
      <c r="I25" s="122" t="s">
        <v>62</v>
      </c>
      <c r="J25" s="122" t="s">
        <v>62</v>
      </c>
    </row>
  </sheetData>
  <mergeCells count="11">
    <mergeCell ref="D25:E25"/>
    <mergeCell ref="C24:E24"/>
    <mergeCell ref="B6:B8"/>
    <mergeCell ref="C6:C8"/>
    <mergeCell ref="A6:A9"/>
    <mergeCell ref="D6:D9"/>
    <mergeCell ref="F6:J6"/>
    <mergeCell ref="A2:K2"/>
    <mergeCell ref="A4:K4"/>
    <mergeCell ref="K6:K8"/>
    <mergeCell ref="A3:K3"/>
  </mergeCells>
  <pageMargins left="0.70866141732283472" right="0.11811023622047245" top="0.35433070866141736" bottom="0.35433070866141736" header="0.31496062992125984" footer="0.31496062992125984"/>
  <pageSetup paperSize="9" scale="95" firstPageNumber="14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15</vt:i4>
      </vt:variant>
    </vt:vector>
  </HeadingPairs>
  <TitlesOfParts>
    <vt:vector size="32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ผ 01. 2</vt:lpstr>
      <vt:lpstr>ผ02.2ยท1</vt:lpstr>
      <vt:lpstr>ยท2.7 เกษตรเพิ่ม 1.66</vt:lpstr>
      <vt:lpstr>ยุทธ 7</vt:lpstr>
      <vt:lpstr>ยท2.2ศึกษา)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2024-08-01T02:18:22Z</cp:lastPrinted>
  <dcterms:created xsi:type="dcterms:W3CDTF">2021-07-19T06:42:53Z</dcterms:created>
  <dcterms:modified xsi:type="dcterms:W3CDTF">2024-12-13T03:02:44Z</dcterms:modified>
</cp:coreProperties>
</file>